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ss-my.sharepoint.com/personal/kschmidt_afphq_org/Documents/Documents/VA Wait Time/"/>
    </mc:Choice>
  </mc:AlternateContent>
  <xr:revisionPtr revIDLastSave="0" documentId="8_{DFED0751-D9FB-4D17-9F71-6C99BBE1A164}" xr6:coauthVersionLast="47" xr6:coauthVersionMax="47" xr10:uidLastSave="{00000000-0000-0000-0000-000000000000}"/>
  <bookViews>
    <workbookView xWindow="-28920" yWindow="-1785" windowWidth="29040" windowHeight="15840" activeTab="1" xr2:uid="{00000000-000D-0000-FFFF-FFFF00000000}"/>
  </bookViews>
  <sheets>
    <sheet name="Completed Appointments - Faci.." sheetId="1" r:id="rId1"/>
    <sheet name="Mental health" sheetId="5" r:id="rId2"/>
    <sheet name="Primary Care" sheetId="4" r:id="rId3"/>
    <sheet name="Specialty Care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C29" i="4"/>
  <c r="C28" i="4"/>
  <c r="C27" i="4"/>
  <c r="C22" i="5"/>
  <c r="C22" i="3"/>
  <c r="C22" i="4"/>
  <c r="L22" i="4"/>
  <c r="F22" i="3"/>
  <c r="I22" i="5"/>
  <c r="E22" i="5"/>
  <c r="E22" i="4"/>
  <c r="I22" i="4"/>
  <c r="J22" i="3"/>
  <c r="L5" i="3"/>
  <c r="L22" i="5"/>
  <c r="L22" i="3"/>
</calcChain>
</file>

<file path=xl/sharedStrings.xml><?xml version="1.0" encoding="utf-8"?>
<sst xmlns="http://schemas.openxmlformats.org/spreadsheetml/2006/main" count="346" uniqueCount="40">
  <si>
    <t>Completed Appointments - Facility Summary 1</t>
  </si>
  <si>
    <t>Completed - New - Create - % Appts 0-20 Days, Completed - New - Create - % Appts 0-28 Days, Completed - Est - PID - % Appts 0-20 Days, Completed - Est - PID - % Appts 0-28 Days by Appointment Date, Clinic Group ((5V22) (678) Southern Arizona HCS)</t>
  </si>
  <si>
    <t>Appointment Date</t>
  </si>
  <si>
    <t>Clinic Group</t>
  </si>
  <si>
    <t>Completed - All - Appointments</t>
  </si>
  <si>
    <t>Completed - New - Appointments</t>
  </si>
  <si>
    <t>Completed - New - Create - % Appts 0-20 Days</t>
  </si>
  <si>
    <t>Completed - New - Create - % Appts 0-28 Days</t>
  </si>
  <si>
    <t>Completed - New - Create - Average Wait Time</t>
  </si>
  <si>
    <t>Completed - Est - Appointments</t>
  </si>
  <si>
    <t>Completed - Est - PID - % Appts 0-20 Days</t>
  </si>
  <si>
    <t>Completed - Est - PID - % Appts 0-28 Days</t>
  </si>
  <si>
    <t>Completed - Est - PID - Average Wait Time</t>
  </si>
  <si>
    <t>Jan-FY20</t>
  </si>
  <si>
    <t>All</t>
  </si>
  <si>
    <t>All Others</t>
  </si>
  <si>
    <t>Mental Health</t>
  </si>
  <si>
    <t>Primary Care</t>
  </si>
  <si>
    <t>Specialty Care</t>
  </si>
  <si>
    <t>Feb-FY20</t>
  </si>
  <si>
    <t>Mar-FY20</t>
  </si>
  <si>
    <t>Apr-FY20</t>
  </si>
  <si>
    <t>May-FY20</t>
  </si>
  <si>
    <t>Jun-FY20</t>
  </si>
  <si>
    <t>Jul-FY20</t>
  </si>
  <si>
    <t>Aug-FY20</t>
  </si>
  <si>
    <t>Sep-FY20</t>
  </si>
  <si>
    <t>Oct-FY21</t>
  </si>
  <si>
    <t>Nov-FY21</t>
  </si>
  <si>
    <t>Dec-FY21</t>
  </si>
  <si>
    <t>Jan-FY21</t>
  </si>
  <si>
    <t>Feb-FY21</t>
  </si>
  <si>
    <t>Mar-FY21</t>
  </si>
  <si>
    <t>Apr-FY21</t>
  </si>
  <si>
    <t>May-FY21</t>
  </si>
  <si>
    <t>Jun-FY21</t>
  </si>
  <si>
    <t>Difference = percentage of patients potentially eligible for CC</t>
  </si>
  <si>
    <t>AVERAGE</t>
  </si>
  <si>
    <t>TOTALS/AVERAGES</t>
  </si>
  <si>
    <t>SUM/AVERAGE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</si>
</sst>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"/>
  </numFmts>
  <fonts count="3" x14ac:knownFonts="1">
    <font>
      <sz val="11"/>
      <color indexed="8"/>
      <name val="Calibri"/>
      <family val="2"/>
      <scheme val="minor"/>
    </font>
    <font>
      <b/>
      <sz val="16"/>
      <name val="Calibri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0" fontId="0" fillId="2" borderId="0" xfId="0" applyNumberFormat="1" applyFill="1"/>
    <xf numFmtId="10" fontId="0" fillId="0" borderId="0" xfId="0" applyNumberFormat="1" applyFill="1"/>
    <xf numFmtId="0" fontId="2" fillId="0" borderId="0" xfId="0" applyFont="1"/>
    <xf numFmtId="10" fontId="2" fillId="0" borderId="0" xfId="0" applyNumberFormat="1" applyFont="1"/>
    <xf numFmtId="10" fontId="2" fillId="2" borderId="0" xfId="0" applyNumberFormat="1" applyFont="1" applyFill="1"/>
    <xf numFmtId="3" fontId="2" fillId="0" borderId="0" xfId="0" applyNumberFormat="1" applyFo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opLeftCell="A25" workbookViewId="0">
      <selection activeCell="J15" sqref="J15"/>
    </sheetView>
  </sheetViews>
  <sheetFormatPr defaultRowHeight="15" x14ac:dyDescent="0.25"/>
  <cols>
    <col min="1" max="1" width="18" customWidth="1"/>
    <col min="2" max="3" width="16" customWidth="1"/>
    <col min="4" max="4" width="15.28515625" customWidth="1"/>
    <col min="5" max="5" width="17" customWidth="1"/>
    <col min="6" max="6" width="10.28515625" customWidth="1"/>
    <col min="7" max="7" width="14.140625" customWidth="1"/>
    <col min="8" max="8" width="10.85546875" customWidth="1"/>
    <col min="9" max="9" width="14.5703125" customWidth="1"/>
    <col min="10" max="10" width="17.7109375" customWidth="1"/>
    <col min="11" max="11" width="13.7109375" customWidth="1"/>
  </cols>
  <sheetData>
    <row r="1" spans="1:11" ht="2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4"/>
      <c r="K1" s="4"/>
    </row>
    <row r="3" spans="1:11" x14ac:dyDescent="0.25">
      <c r="A3" s="14" t="s">
        <v>1</v>
      </c>
      <c r="B3" s="14"/>
      <c r="C3" s="14"/>
      <c r="D3" s="14"/>
      <c r="E3" s="14"/>
      <c r="F3" s="4"/>
      <c r="G3" s="4"/>
      <c r="H3" s="4"/>
      <c r="I3" s="4"/>
      <c r="J3" s="4"/>
      <c r="K3" s="4"/>
    </row>
    <row r="4" spans="1:11" s="6" customFormat="1" ht="75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x14ac:dyDescent="0.25">
      <c r="A5" s="4" t="s">
        <v>13</v>
      </c>
      <c r="B5" s="4" t="s">
        <v>14</v>
      </c>
      <c r="C5" s="1">
        <v>46583</v>
      </c>
      <c r="D5" s="1">
        <v>6830</v>
      </c>
      <c r="E5" s="3">
        <v>0.5833089311859444</v>
      </c>
      <c r="F5" s="3">
        <v>0.67467057101024885</v>
      </c>
      <c r="G5" s="2">
        <v>22.340263543191799</v>
      </c>
      <c r="H5" s="1">
        <v>39753</v>
      </c>
      <c r="I5" s="3">
        <v>0.92828214222825955</v>
      </c>
      <c r="J5" s="3">
        <v>0.95102256433476717</v>
      </c>
      <c r="K5" s="2">
        <v>4.9682791235881565</v>
      </c>
    </row>
    <row r="6" spans="1:11" x14ac:dyDescent="0.25">
      <c r="A6" s="4" t="s">
        <v>13</v>
      </c>
      <c r="B6" s="4" t="s">
        <v>15</v>
      </c>
      <c r="C6" s="1">
        <v>14565</v>
      </c>
      <c r="D6" s="1">
        <v>2249</v>
      </c>
      <c r="E6" s="3">
        <v>0.66696309470875947</v>
      </c>
      <c r="F6" s="3">
        <v>0.71943085815918184</v>
      </c>
      <c r="G6" s="2">
        <v>20.662516674077366</v>
      </c>
      <c r="H6" s="1">
        <v>12316</v>
      </c>
      <c r="I6" s="3">
        <v>0.96248782072101335</v>
      </c>
      <c r="J6" s="3">
        <v>0.97150048717115944</v>
      </c>
      <c r="K6" s="2">
        <v>2.8544170185125042</v>
      </c>
    </row>
    <row r="7" spans="1:11" x14ac:dyDescent="0.25">
      <c r="A7" s="4" t="s">
        <v>13</v>
      </c>
      <c r="B7" s="4" t="s">
        <v>16</v>
      </c>
      <c r="C7" s="1">
        <v>4844</v>
      </c>
      <c r="D7" s="1">
        <v>318</v>
      </c>
      <c r="E7" s="8">
        <v>0.81446540880503204</v>
      </c>
      <c r="F7" s="3">
        <v>0.89622641509433965</v>
      </c>
      <c r="G7" s="2">
        <v>11.179245283018869</v>
      </c>
      <c r="H7" s="1">
        <v>4526</v>
      </c>
      <c r="I7" s="8">
        <v>0.9511710119310649</v>
      </c>
      <c r="J7" s="3">
        <v>0.97238179407865699</v>
      </c>
      <c r="K7" s="2">
        <v>3.7878921785240829</v>
      </c>
    </row>
    <row r="8" spans="1:11" x14ac:dyDescent="0.25">
      <c r="A8" s="4" t="s">
        <v>13</v>
      </c>
      <c r="B8" s="4" t="s">
        <v>17</v>
      </c>
      <c r="C8" s="1">
        <v>8468</v>
      </c>
      <c r="D8" s="1">
        <v>568</v>
      </c>
      <c r="E8" s="3">
        <v>0.54929577464788737</v>
      </c>
      <c r="F8" s="3">
        <v>0.66373239436619713</v>
      </c>
      <c r="G8" s="2">
        <v>19.825704225352112</v>
      </c>
      <c r="H8" s="1">
        <v>7900</v>
      </c>
      <c r="I8" s="3">
        <v>0.96772151898734182</v>
      </c>
      <c r="J8" s="3">
        <v>0.98101265822784811</v>
      </c>
      <c r="K8" s="2">
        <v>2.9629113924050632</v>
      </c>
    </row>
    <row r="9" spans="1:11" x14ac:dyDescent="0.25">
      <c r="A9" s="4" t="s">
        <v>13</v>
      </c>
      <c r="B9" s="4" t="s">
        <v>18</v>
      </c>
      <c r="C9" s="1">
        <v>18706</v>
      </c>
      <c r="D9" s="1">
        <v>3695</v>
      </c>
      <c r="E9" s="3">
        <v>0.51772665764546688</v>
      </c>
      <c r="F9" s="3">
        <v>0.63004059539918811</v>
      </c>
      <c r="G9" s="2">
        <v>24.708525033829499</v>
      </c>
      <c r="H9" s="1">
        <v>15011</v>
      </c>
      <c r="I9" s="3">
        <v>0.87256012257677706</v>
      </c>
      <c r="J9" s="3">
        <v>0.91199786822996465</v>
      </c>
      <c r="K9" s="2">
        <v>8.1139164612617414</v>
      </c>
    </row>
    <row r="10" spans="1:11" x14ac:dyDescent="0.25">
      <c r="A10" s="4" t="s">
        <v>19</v>
      </c>
      <c r="B10" s="4" t="s">
        <v>14</v>
      </c>
      <c r="C10" s="1">
        <v>43012</v>
      </c>
      <c r="D10" s="1">
        <v>6425</v>
      </c>
      <c r="E10" s="3">
        <v>0.59579766536964984</v>
      </c>
      <c r="F10" s="3">
        <v>0.71595330739299612</v>
      </c>
      <c r="G10" s="2">
        <v>22.214630350194554</v>
      </c>
      <c r="H10" s="1">
        <v>36587</v>
      </c>
      <c r="I10" s="3">
        <v>0.93145106185257054</v>
      </c>
      <c r="J10" s="3">
        <v>0.95326208762675269</v>
      </c>
      <c r="K10" s="2">
        <v>4.9349222401399402</v>
      </c>
    </row>
    <row r="11" spans="1:11" x14ac:dyDescent="0.25">
      <c r="A11" s="4" t="s">
        <v>19</v>
      </c>
      <c r="B11" s="4" t="s">
        <v>15</v>
      </c>
      <c r="C11" s="1">
        <v>13554</v>
      </c>
      <c r="D11" s="1">
        <v>1977</v>
      </c>
      <c r="E11" s="3">
        <v>0.69044006069802732</v>
      </c>
      <c r="F11" s="3">
        <v>0.7637835103692463</v>
      </c>
      <c r="G11" s="2">
        <v>20.727364693980778</v>
      </c>
      <c r="H11" s="1">
        <v>11577</v>
      </c>
      <c r="I11" s="3">
        <v>0.95862485963548416</v>
      </c>
      <c r="J11" s="3">
        <v>0.96933575192191412</v>
      </c>
      <c r="K11" s="2">
        <v>2.9321931415738103</v>
      </c>
    </row>
    <row r="12" spans="1:11" x14ac:dyDescent="0.25">
      <c r="A12" s="4" t="s">
        <v>19</v>
      </c>
      <c r="B12" s="4" t="s">
        <v>16</v>
      </c>
      <c r="C12" s="1">
        <v>4468</v>
      </c>
      <c r="D12" s="1">
        <v>277</v>
      </c>
      <c r="E12" s="3">
        <v>0.90974729241877261</v>
      </c>
      <c r="F12" s="3">
        <v>0.95667870036101088</v>
      </c>
      <c r="G12" s="2">
        <v>8.9566787003610102</v>
      </c>
      <c r="H12" s="1">
        <v>4191</v>
      </c>
      <c r="I12" s="3">
        <v>0.95991410164638513</v>
      </c>
      <c r="J12" s="3">
        <v>0.97518492006680979</v>
      </c>
      <c r="K12" s="2">
        <v>3.1746599856836077</v>
      </c>
    </row>
    <row r="13" spans="1:11" x14ac:dyDescent="0.25">
      <c r="A13" s="4" t="s">
        <v>19</v>
      </c>
      <c r="B13" s="4" t="s">
        <v>17</v>
      </c>
      <c r="C13" s="1">
        <v>7759</v>
      </c>
      <c r="D13" s="1">
        <v>544</v>
      </c>
      <c r="E13" s="3">
        <v>0.59007352941176472</v>
      </c>
      <c r="F13" s="3">
        <v>0.69301470588235292</v>
      </c>
      <c r="G13" s="2">
        <v>21.222426470588236</v>
      </c>
      <c r="H13" s="1">
        <v>7215</v>
      </c>
      <c r="I13" s="3">
        <v>0.96410256410256412</v>
      </c>
      <c r="J13" s="3">
        <v>0.98142758142758146</v>
      </c>
      <c r="K13" s="2">
        <v>3.0645876645876644</v>
      </c>
    </row>
    <row r="14" spans="1:11" x14ac:dyDescent="0.25">
      <c r="A14" s="4" t="s">
        <v>19</v>
      </c>
      <c r="B14" s="4" t="s">
        <v>18</v>
      </c>
      <c r="C14" s="1">
        <v>17231</v>
      </c>
      <c r="D14" s="1">
        <v>3627</v>
      </c>
      <c r="E14" s="3">
        <v>0.52109181141439209</v>
      </c>
      <c r="F14" s="3">
        <v>0.67493796526054595</v>
      </c>
      <c r="G14" s="2">
        <v>24.18665563826854</v>
      </c>
      <c r="H14" s="1">
        <v>13604</v>
      </c>
      <c r="I14" s="3">
        <v>0.88224051749485444</v>
      </c>
      <c r="J14" s="3">
        <v>0.91789179653043218</v>
      </c>
      <c r="K14" s="2">
        <v>8.1734783887092028</v>
      </c>
    </row>
    <row r="15" spans="1:11" x14ac:dyDescent="0.25">
      <c r="A15" s="4" t="s">
        <v>20</v>
      </c>
      <c r="B15" s="4" t="s">
        <v>14</v>
      </c>
      <c r="C15" s="1">
        <v>36743</v>
      </c>
      <c r="D15" s="1">
        <v>5370</v>
      </c>
      <c r="E15" s="3">
        <v>0.67895716945996276</v>
      </c>
      <c r="F15" s="3">
        <v>0.7852886405959032</v>
      </c>
      <c r="G15" s="2">
        <v>17.180819366852887</v>
      </c>
      <c r="H15" s="1">
        <v>31373</v>
      </c>
      <c r="I15" s="3">
        <v>0.94217958116852074</v>
      </c>
      <c r="J15" s="3">
        <v>0.96057119178911798</v>
      </c>
      <c r="K15" s="2">
        <v>4.1174895610875595</v>
      </c>
    </row>
    <row r="16" spans="1:11" x14ac:dyDescent="0.25">
      <c r="A16" s="4" t="s">
        <v>20</v>
      </c>
      <c r="B16" s="4" t="s">
        <v>15</v>
      </c>
      <c r="C16" s="1">
        <v>15786</v>
      </c>
      <c r="D16" s="1">
        <v>2341</v>
      </c>
      <c r="E16" s="3">
        <v>0.81503630926954296</v>
      </c>
      <c r="F16" s="3">
        <v>0.86843229389149934</v>
      </c>
      <c r="G16" s="2">
        <v>12.561725758222982</v>
      </c>
      <c r="H16" s="1">
        <v>13445</v>
      </c>
      <c r="I16" s="3">
        <v>0.96385273335812571</v>
      </c>
      <c r="J16" s="3">
        <v>0.9735217552993678</v>
      </c>
      <c r="K16" s="2">
        <v>2.7116400148754183</v>
      </c>
    </row>
    <row r="17" spans="1:11" x14ac:dyDescent="0.25">
      <c r="A17" s="4" t="s">
        <v>20</v>
      </c>
      <c r="B17" s="4" t="s">
        <v>16</v>
      </c>
      <c r="C17" s="1">
        <v>3597</v>
      </c>
      <c r="D17" s="1">
        <v>221</v>
      </c>
      <c r="E17" s="3">
        <v>0.92760180995475117</v>
      </c>
      <c r="F17" s="3">
        <v>0.96380090497737558</v>
      </c>
      <c r="G17" s="2">
        <v>8.5429864253393664</v>
      </c>
      <c r="H17" s="1">
        <v>3376</v>
      </c>
      <c r="I17" s="3">
        <v>0.95734597156398105</v>
      </c>
      <c r="J17" s="3">
        <v>0.97304502369668244</v>
      </c>
      <c r="K17" s="2">
        <v>2.9108412322274884</v>
      </c>
    </row>
    <row r="18" spans="1:11" x14ac:dyDescent="0.25">
      <c r="A18" s="4" t="s">
        <v>20</v>
      </c>
      <c r="B18" s="4" t="s">
        <v>17</v>
      </c>
      <c r="C18" s="1">
        <v>5460</v>
      </c>
      <c r="D18" s="1">
        <v>394</v>
      </c>
      <c r="E18" s="3">
        <v>0.63451776649746194</v>
      </c>
      <c r="F18" s="3">
        <v>0.7258883248730964</v>
      </c>
      <c r="G18" s="2">
        <v>19.157360406091371</v>
      </c>
      <c r="H18" s="1">
        <v>5066</v>
      </c>
      <c r="I18" s="3">
        <v>0.96861429135412558</v>
      </c>
      <c r="J18" s="3">
        <v>0.98006316620607969</v>
      </c>
      <c r="K18" s="2">
        <v>2.7970785629688115</v>
      </c>
    </row>
    <row r="19" spans="1:11" x14ac:dyDescent="0.25">
      <c r="A19" s="4" t="s">
        <v>20</v>
      </c>
      <c r="B19" s="4" t="s">
        <v>18</v>
      </c>
      <c r="C19" s="1">
        <v>11900</v>
      </c>
      <c r="D19" s="1">
        <v>2414</v>
      </c>
      <c r="E19" s="3">
        <v>0.53148301574150791</v>
      </c>
      <c r="F19" s="3">
        <v>0.69801159900579945</v>
      </c>
      <c r="G19" s="2">
        <v>22.128417564208782</v>
      </c>
      <c r="H19" s="1">
        <v>9486</v>
      </c>
      <c r="I19" s="3">
        <v>0.89194602572211679</v>
      </c>
      <c r="J19" s="3">
        <v>0.92736664558296433</v>
      </c>
      <c r="K19" s="2">
        <v>7.2446763651697239</v>
      </c>
    </row>
    <row r="20" spans="1:11" x14ac:dyDescent="0.25">
      <c r="A20" s="4" t="s">
        <v>21</v>
      </c>
      <c r="B20" s="4" t="s">
        <v>14</v>
      </c>
      <c r="C20" s="1">
        <v>25064</v>
      </c>
      <c r="D20" s="1">
        <v>3553</v>
      </c>
      <c r="E20" s="3">
        <v>0.89895862651280611</v>
      </c>
      <c r="F20" s="3">
        <v>0.94202082746974392</v>
      </c>
      <c r="G20" s="2">
        <v>9.2870813397129179</v>
      </c>
      <c r="H20" s="1">
        <v>21511</v>
      </c>
      <c r="I20" s="3">
        <v>0.9501185440007438</v>
      </c>
      <c r="J20" s="3">
        <v>0.96132211426711911</v>
      </c>
      <c r="K20" s="2">
        <v>3.5142950118543999</v>
      </c>
    </row>
    <row r="21" spans="1:11" x14ac:dyDescent="0.25">
      <c r="A21" s="4" t="s">
        <v>21</v>
      </c>
      <c r="B21" s="4" t="s">
        <v>15</v>
      </c>
      <c r="C21" s="1">
        <v>20053</v>
      </c>
      <c r="D21" s="1">
        <v>2933</v>
      </c>
      <c r="E21" s="3">
        <v>0.90180702352540065</v>
      </c>
      <c r="F21" s="3">
        <v>0.94408455506307531</v>
      </c>
      <c r="G21" s="2">
        <v>9.3521991135356295</v>
      </c>
      <c r="H21" s="1">
        <v>17120</v>
      </c>
      <c r="I21" s="3">
        <v>0.95233644859813082</v>
      </c>
      <c r="J21" s="3">
        <v>0.96209112149532705</v>
      </c>
      <c r="K21" s="2">
        <v>3.3769859813084113</v>
      </c>
    </row>
    <row r="22" spans="1:11" x14ac:dyDescent="0.25">
      <c r="A22" s="4" t="s">
        <v>21</v>
      </c>
      <c r="B22" s="4" t="s">
        <v>16</v>
      </c>
      <c r="C22" s="1">
        <v>1694</v>
      </c>
      <c r="D22" s="1">
        <v>117</v>
      </c>
      <c r="E22" s="3">
        <v>0.95726495726495731</v>
      </c>
      <c r="F22" s="3">
        <v>0.99145299145299148</v>
      </c>
      <c r="G22" s="2">
        <v>6.2478632478632479</v>
      </c>
      <c r="H22" s="1">
        <v>1577</v>
      </c>
      <c r="I22" s="3">
        <v>0.9632213062777425</v>
      </c>
      <c r="J22" s="3">
        <v>0.96956246036778693</v>
      </c>
      <c r="K22" s="2">
        <v>2.301838934686113</v>
      </c>
    </row>
    <row r="23" spans="1:11" x14ac:dyDescent="0.25">
      <c r="A23" s="4" t="s">
        <v>21</v>
      </c>
      <c r="B23" s="4" t="s">
        <v>17</v>
      </c>
      <c r="C23" s="1">
        <v>828</v>
      </c>
      <c r="D23" s="1">
        <v>50</v>
      </c>
      <c r="E23" s="3">
        <v>0.86</v>
      </c>
      <c r="F23" s="3">
        <v>0.96</v>
      </c>
      <c r="G23" s="2">
        <v>9.3000000000000007</v>
      </c>
      <c r="H23" s="1">
        <v>778</v>
      </c>
      <c r="I23" s="3">
        <v>0.97300771208226222</v>
      </c>
      <c r="J23" s="3">
        <v>0.98200514138817485</v>
      </c>
      <c r="K23" s="2">
        <v>1.5694087403598971</v>
      </c>
    </row>
    <row r="24" spans="1:11" x14ac:dyDescent="0.25">
      <c r="A24" s="4" t="s">
        <v>21</v>
      </c>
      <c r="B24" s="4" t="s">
        <v>18</v>
      </c>
      <c r="C24" s="1">
        <v>2489</v>
      </c>
      <c r="D24" s="1">
        <v>453</v>
      </c>
      <c r="E24" s="3">
        <v>0.86975717439293598</v>
      </c>
      <c r="F24" s="3">
        <v>0.91390728476821192</v>
      </c>
      <c r="G24" s="2">
        <v>9.6490066225165556</v>
      </c>
      <c r="H24" s="1">
        <v>2036</v>
      </c>
      <c r="I24" s="3">
        <v>0.91257367387033395</v>
      </c>
      <c r="J24" s="3">
        <v>0.94056974459724951</v>
      </c>
      <c r="K24" s="2">
        <v>6.351178781925344</v>
      </c>
    </row>
    <row r="25" spans="1:11" x14ac:dyDescent="0.25">
      <c r="A25" s="4" t="s">
        <v>22</v>
      </c>
      <c r="B25" s="4" t="s">
        <v>14</v>
      </c>
      <c r="C25" s="1">
        <v>25525</v>
      </c>
      <c r="D25" s="1">
        <v>3370</v>
      </c>
      <c r="E25" s="3">
        <v>0.77626112759643917</v>
      </c>
      <c r="F25" s="3">
        <v>0.86587537091988132</v>
      </c>
      <c r="G25" s="2">
        <v>12.416617210682492</v>
      </c>
      <c r="H25" s="1">
        <v>22155</v>
      </c>
      <c r="I25" s="3">
        <v>0.95432182351613626</v>
      </c>
      <c r="J25" s="3">
        <v>0.96456781764838639</v>
      </c>
      <c r="K25" s="2">
        <v>3.6326788535319343</v>
      </c>
    </row>
    <row r="26" spans="1:11" x14ac:dyDescent="0.25">
      <c r="A26" s="4" t="s">
        <v>22</v>
      </c>
      <c r="B26" s="4" t="s">
        <v>15</v>
      </c>
      <c r="C26" s="1">
        <v>19526</v>
      </c>
      <c r="D26" s="1">
        <v>2751</v>
      </c>
      <c r="E26" s="3">
        <v>0.74809160305343514</v>
      </c>
      <c r="F26" s="3">
        <v>0.85205379861868413</v>
      </c>
      <c r="G26" s="2">
        <v>13.293347873500545</v>
      </c>
      <c r="H26" s="1">
        <v>16775</v>
      </c>
      <c r="I26" s="3">
        <v>0.95636363636363642</v>
      </c>
      <c r="J26" s="3">
        <v>0.96584202682563336</v>
      </c>
      <c r="K26" s="2">
        <v>3.526140089418778</v>
      </c>
    </row>
    <row r="27" spans="1:11" x14ac:dyDescent="0.25">
      <c r="A27" s="4" t="s">
        <v>22</v>
      </c>
      <c r="B27" s="4" t="s">
        <v>16</v>
      </c>
      <c r="C27" s="1">
        <v>1717</v>
      </c>
      <c r="D27" s="1">
        <v>93</v>
      </c>
      <c r="E27" s="3">
        <v>0.91397849462365588</v>
      </c>
      <c r="F27" s="3">
        <v>0.978494623655914</v>
      </c>
      <c r="G27" s="2">
        <v>6.774193548387097</v>
      </c>
      <c r="H27" s="1">
        <v>1624</v>
      </c>
      <c r="I27" s="3">
        <v>0.97352216748768472</v>
      </c>
      <c r="J27" s="3">
        <v>0.98091133004926112</v>
      </c>
      <c r="K27" s="2">
        <v>2.3165024630541873</v>
      </c>
    </row>
    <row r="28" spans="1:11" x14ac:dyDescent="0.25">
      <c r="A28" s="4" t="s">
        <v>22</v>
      </c>
      <c r="B28" s="4" t="s">
        <v>17</v>
      </c>
      <c r="C28" s="1">
        <v>1074</v>
      </c>
      <c r="D28" s="1">
        <v>52</v>
      </c>
      <c r="E28" s="3">
        <v>0.82692307692307687</v>
      </c>
      <c r="F28" s="3">
        <v>0.84615384615384615</v>
      </c>
      <c r="G28" s="2">
        <v>13.057692307692308</v>
      </c>
      <c r="H28" s="1">
        <v>1022</v>
      </c>
      <c r="I28" s="3">
        <v>0.94911937377690803</v>
      </c>
      <c r="J28" s="3">
        <v>0.95988258317025443</v>
      </c>
      <c r="K28" s="2">
        <v>3.2681017612524461</v>
      </c>
    </row>
    <row r="29" spans="1:11" x14ac:dyDescent="0.25">
      <c r="A29" s="4" t="s">
        <v>22</v>
      </c>
      <c r="B29" s="4" t="s">
        <v>18</v>
      </c>
      <c r="C29" s="1">
        <v>3208</v>
      </c>
      <c r="D29" s="1">
        <v>474</v>
      </c>
      <c r="E29" s="3">
        <v>0.90717299578059074</v>
      </c>
      <c r="F29" s="3">
        <v>0.92616033755274263</v>
      </c>
      <c r="G29" s="2">
        <v>8.3649789029535864</v>
      </c>
      <c r="H29" s="1">
        <v>2734</v>
      </c>
      <c r="I29" s="3">
        <v>0.9323335771762985</v>
      </c>
      <c r="J29" s="3">
        <v>0.94879297732260426</v>
      </c>
      <c r="K29" s="2">
        <v>5.2044623262618872</v>
      </c>
    </row>
    <row r="30" spans="1:11" x14ac:dyDescent="0.25">
      <c r="A30" s="4" t="s">
        <v>23</v>
      </c>
      <c r="B30" s="4" t="s">
        <v>14</v>
      </c>
      <c r="C30" s="1">
        <v>31697</v>
      </c>
      <c r="D30" s="1">
        <v>4057</v>
      </c>
      <c r="E30" s="3">
        <v>0.79935913236381562</v>
      </c>
      <c r="F30" s="3">
        <v>0.84298742913482871</v>
      </c>
      <c r="G30" s="2">
        <v>16.144688193246242</v>
      </c>
      <c r="H30" s="1">
        <v>27640</v>
      </c>
      <c r="I30" s="3">
        <v>0.95007235890014474</v>
      </c>
      <c r="J30" s="3">
        <v>0.96295224312590444</v>
      </c>
      <c r="K30" s="2">
        <v>4.3170043415340089</v>
      </c>
    </row>
    <row r="31" spans="1:11" x14ac:dyDescent="0.25">
      <c r="A31" s="4" t="s">
        <v>23</v>
      </c>
      <c r="B31" s="4" t="s">
        <v>15</v>
      </c>
      <c r="C31" s="1">
        <v>20571</v>
      </c>
      <c r="D31" s="1">
        <v>2527</v>
      </c>
      <c r="E31" s="3">
        <v>0.77404036406806487</v>
      </c>
      <c r="F31" s="3">
        <v>0.81875741986545314</v>
      </c>
      <c r="G31" s="2">
        <v>17.813217253660468</v>
      </c>
      <c r="H31" s="1">
        <v>18044</v>
      </c>
      <c r="I31" s="3">
        <v>0.95826867656838843</v>
      </c>
      <c r="J31" s="3">
        <v>0.97029483484814893</v>
      </c>
      <c r="K31" s="2">
        <v>3.7558191088450457</v>
      </c>
    </row>
    <row r="32" spans="1:11" x14ac:dyDescent="0.25">
      <c r="A32" s="4" t="s">
        <v>23</v>
      </c>
      <c r="B32" s="4" t="s">
        <v>16</v>
      </c>
      <c r="C32" s="1">
        <v>2242</v>
      </c>
      <c r="D32" s="1">
        <v>108</v>
      </c>
      <c r="E32" s="3">
        <v>0.93518518518518523</v>
      </c>
      <c r="F32" s="3">
        <v>0.96296296296296291</v>
      </c>
      <c r="G32" s="2">
        <v>7.2407407407407405</v>
      </c>
      <c r="H32" s="1">
        <v>2134</v>
      </c>
      <c r="I32" s="3">
        <v>0.97938144329896903</v>
      </c>
      <c r="J32" s="3">
        <v>0.98547328959700098</v>
      </c>
      <c r="K32" s="2">
        <v>1.6916588566073103</v>
      </c>
    </row>
    <row r="33" spans="1:11" x14ac:dyDescent="0.25">
      <c r="A33" s="4" t="s">
        <v>23</v>
      </c>
      <c r="B33" s="4" t="s">
        <v>17</v>
      </c>
      <c r="C33" s="1">
        <v>2166</v>
      </c>
      <c r="D33" s="1">
        <v>111</v>
      </c>
      <c r="E33" s="3">
        <v>0.87387387387387383</v>
      </c>
      <c r="F33" s="3">
        <v>0.93693693693693691</v>
      </c>
      <c r="G33" s="2">
        <v>12.27027027027027</v>
      </c>
      <c r="H33" s="1">
        <v>2055</v>
      </c>
      <c r="I33" s="3">
        <v>0.94987834549878347</v>
      </c>
      <c r="J33" s="3">
        <v>0.96301703163017027</v>
      </c>
      <c r="K33" s="2">
        <v>3.3897810218978104</v>
      </c>
    </row>
    <row r="34" spans="1:11" x14ac:dyDescent="0.25">
      <c r="A34" s="4" t="s">
        <v>23</v>
      </c>
      <c r="B34" s="4" t="s">
        <v>18</v>
      </c>
      <c r="C34" s="1">
        <v>6718</v>
      </c>
      <c r="D34" s="1">
        <v>1311</v>
      </c>
      <c r="E34" s="3">
        <v>0.83066361556064072</v>
      </c>
      <c r="F34" s="3">
        <v>0.87185354691075512</v>
      </c>
      <c r="G34" s="2">
        <v>13.990083905415712</v>
      </c>
      <c r="H34" s="1">
        <v>5407</v>
      </c>
      <c r="I34" s="3">
        <v>0.911226188274459</v>
      </c>
      <c r="J34" s="3">
        <v>0.92953578694285188</v>
      </c>
      <c r="K34" s="2">
        <v>7.5783243943036807</v>
      </c>
    </row>
    <row r="35" spans="1:11" x14ac:dyDescent="0.25">
      <c r="A35" s="4" t="s">
        <v>24</v>
      </c>
      <c r="B35" s="4" t="s">
        <v>14</v>
      </c>
      <c r="C35" s="1">
        <v>33221</v>
      </c>
      <c r="D35" s="1">
        <v>4219</v>
      </c>
      <c r="E35" s="3">
        <v>0.76842853756814411</v>
      </c>
      <c r="F35" s="3">
        <v>0.82175871059492767</v>
      </c>
      <c r="G35" s="2">
        <v>19.046693529272339</v>
      </c>
      <c r="H35" s="1">
        <v>29002</v>
      </c>
      <c r="I35" s="3">
        <v>0.93134956209916553</v>
      </c>
      <c r="J35" s="3">
        <v>0.94948624232811529</v>
      </c>
      <c r="K35" s="2">
        <v>5.9595200331011657</v>
      </c>
    </row>
    <row r="36" spans="1:11" x14ac:dyDescent="0.25">
      <c r="A36" s="4" t="s">
        <v>24</v>
      </c>
      <c r="B36" s="4" t="s">
        <v>15</v>
      </c>
      <c r="C36" s="1">
        <v>20099</v>
      </c>
      <c r="D36" s="1">
        <v>2370</v>
      </c>
      <c r="E36" s="3">
        <v>0.81645569620253167</v>
      </c>
      <c r="F36" s="3">
        <v>0.87130801687763715</v>
      </c>
      <c r="G36" s="2">
        <v>14.853164556962025</v>
      </c>
      <c r="H36" s="1">
        <v>17729</v>
      </c>
      <c r="I36" s="3">
        <v>0.94872807264933157</v>
      </c>
      <c r="J36" s="3">
        <v>0.96446500084607145</v>
      </c>
      <c r="K36" s="2">
        <v>4.4625190366066896</v>
      </c>
    </row>
    <row r="37" spans="1:11" x14ac:dyDescent="0.25">
      <c r="A37" s="4" t="s">
        <v>24</v>
      </c>
      <c r="B37" s="4" t="s">
        <v>16</v>
      </c>
      <c r="C37" s="1">
        <v>2833</v>
      </c>
      <c r="D37" s="1">
        <v>92</v>
      </c>
      <c r="E37" s="3">
        <v>1</v>
      </c>
      <c r="F37" s="3">
        <v>1</v>
      </c>
      <c r="G37" s="2">
        <v>4.9021739130434785</v>
      </c>
      <c r="H37" s="1">
        <v>2741</v>
      </c>
      <c r="I37" s="3">
        <v>0.97409704487413351</v>
      </c>
      <c r="J37" s="3">
        <v>0.98467712513681138</v>
      </c>
      <c r="K37" s="2">
        <v>1.9948923750456038</v>
      </c>
    </row>
    <row r="38" spans="1:11" x14ac:dyDescent="0.25">
      <c r="A38" s="4" t="s">
        <v>24</v>
      </c>
      <c r="B38" s="4" t="s">
        <v>17</v>
      </c>
      <c r="C38" s="1">
        <v>3026</v>
      </c>
      <c r="D38" s="1">
        <v>228</v>
      </c>
      <c r="E38" s="3">
        <v>0.67105263157894735</v>
      </c>
      <c r="F38" s="3">
        <v>0.82894736842105265</v>
      </c>
      <c r="G38" s="2">
        <v>22.228070175438596</v>
      </c>
      <c r="H38" s="1">
        <v>2798</v>
      </c>
      <c r="I38" s="3">
        <v>0.8981415296640457</v>
      </c>
      <c r="J38" s="3">
        <v>0.91279485346676192</v>
      </c>
      <c r="K38" s="2">
        <v>8.4871336669049313</v>
      </c>
    </row>
    <row r="39" spans="1:11" x14ac:dyDescent="0.25">
      <c r="A39" s="4" t="s">
        <v>24</v>
      </c>
      <c r="B39" s="4" t="s">
        <v>18</v>
      </c>
      <c r="C39" s="1">
        <v>7263</v>
      </c>
      <c r="D39" s="1">
        <v>1529</v>
      </c>
      <c r="E39" s="3">
        <v>0.69457161543492474</v>
      </c>
      <c r="F39" s="3">
        <v>0.73315892740353172</v>
      </c>
      <c r="G39" s="2">
        <v>25.923479398299541</v>
      </c>
      <c r="H39" s="1">
        <v>5734</v>
      </c>
      <c r="I39" s="3">
        <v>0.87338681548657138</v>
      </c>
      <c r="J39" s="3">
        <v>0.9042553191489362</v>
      </c>
      <c r="K39" s="2">
        <v>11.249912800837112</v>
      </c>
    </row>
    <row r="40" spans="1:11" x14ac:dyDescent="0.25">
      <c r="A40" s="4" t="s">
        <v>25</v>
      </c>
      <c r="B40" s="4" t="s">
        <v>14</v>
      </c>
      <c r="C40" s="1">
        <v>35132</v>
      </c>
      <c r="D40" s="1">
        <v>4730</v>
      </c>
      <c r="E40" s="3">
        <v>0.75623678646934456</v>
      </c>
      <c r="F40" s="3">
        <v>0.83044397463002118</v>
      </c>
      <c r="G40" s="2">
        <v>17.711627906976744</v>
      </c>
      <c r="H40" s="1">
        <v>30402</v>
      </c>
      <c r="I40" s="3">
        <v>0.93612262351161113</v>
      </c>
      <c r="J40" s="3">
        <v>0.95395039800013159</v>
      </c>
      <c r="K40" s="2">
        <v>5.3514571409775673</v>
      </c>
    </row>
    <row r="41" spans="1:11" x14ac:dyDescent="0.25">
      <c r="A41" s="4" t="s">
        <v>25</v>
      </c>
      <c r="B41" s="4" t="s">
        <v>15</v>
      </c>
      <c r="C41" s="1">
        <v>19879</v>
      </c>
      <c r="D41" s="1">
        <v>2317</v>
      </c>
      <c r="E41" s="3">
        <v>0.78377211911955114</v>
      </c>
      <c r="F41" s="3">
        <v>0.85757444971946484</v>
      </c>
      <c r="G41" s="2">
        <v>15.402675873974967</v>
      </c>
      <c r="H41" s="1">
        <v>17562</v>
      </c>
      <c r="I41" s="3">
        <v>0.94664616786243028</v>
      </c>
      <c r="J41" s="3">
        <v>0.9633868579888395</v>
      </c>
      <c r="K41" s="2">
        <v>4.1462248035531264</v>
      </c>
    </row>
    <row r="42" spans="1:11" x14ac:dyDescent="0.25">
      <c r="A42" s="4" t="s">
        <v>25</v>
      </c>
      <c r="B42" s="4" t="s">
        <v>16</v>
      </c>
      <c r="C42" s="1">
        <v>2923</v>
      </c>
      <c r="D42" s="1">
        <v>95</v>
      </c>
      <c r="E42" s="3">
        <v>0.90526315789473688</v>
      </c>
      <c r="F42" s="3">
        <v>0.95789473684210524</v>
      </c>
      <c r="G42" s="2">
        <v>7.6105263157894738</v>
      </c>
      <c r="H42" s="1">
        <v>2828</v>
      </c>
      <c r="I42" s="3">
        <v>0.98019801980198018</v>
      </c>
      <c r="J42" s="3">
        <v>0.98797736916548795</v>
      </c>
      <c r="K42" s="2">
        <v>1.6463932107496464</v>
      </c>
    </row>
    <row r="43" spans="1:11" x14ac:dyDescent="0.25">
      <c r="A43" s="4" t="s">
        <v>25</v>
      </c>
      <c r="B43" s="4" t="s">
        <v>17</v>
      </c>
      <c r="C43" s="1">
        <v>3921</v>
      </c>
      <c r="D43" s="1">
        <v>288</v>
      </c>
      <c r="E43" s="3">
        <v>0.74652777777777779</v>
      </c>
      <c r="F43" s="3">
        <v>0.80902777777777779</v>
      </c>
      <c r="G43" s="2">
        <v>16.774305555555557</v>
      </c>
      <c r="H43" s="1">
        <v>3633</v>
      </c>
      <c r="I43" s="3">
        <v>0.94192127718139274</v>
      </c>
      <c r="J43" s="3">
        <v>0.95072942471786404</v>
      </c>
      <c r="K43" s="2">
        <v>5.0633085604183874</v>
      </c>
    </row>
    <row r="44" spans="1:11" x14ac:dyDescent="0.25">
      <c r="A44" s="4" t="s">
        <v>25</v>
      </c>
      <c r="B44" s="4" t="s">
        <v>18</v>
      </c>
      <c r="C44" s="1">
        <v>8409</v>
      </c>
      <c r="D44" s="1">
        <v>2030</v>
      </c>
      <c r="E44" s="3">
        <v>0.71921182266009853</v>
      </c>
      <c r="F44" s="3">
        <v>0.79655172413793107</v>
      </c>
      <c r="G44" s="2">
        <v>20.952709359605912</v>
      </c>
      <c r="H44" s="1">
        <v>6379</v>
      </c>
      <c r="I44" s="3">
        <v>0.88430788524847159</v>
      </c>
      <c r="J44" s="3">
        <v>0.91472017557610907</v>
      </c>
      <c r="K44" s="2">
        <v>10.47625019595548</v>
      </c>
    </row>
    <row r="45" spans="1:11" x14ac:dyDescent="0.25">
      <c r="A45" s="4" t="s">
        <v>26</v>
      </c>
      <c r="B45" s="4" t="s">
        <v>14</v>
      </c>
      <c r="C45" s="1">
        <v>37577</v>
      </c>
      <c r="D45" s="1">
        <v>5197</v>
      </c>
      <c r="E45" s="3">
        <v>0.72907446603809889</v>
      </c>
      <c r="F45" s="3">
        <v>0.81142967096401775</v>
      </c>
      <c r="G45" s="2">
        <v>20.722917067538965</v>
      </c>
      <c r="H45" s="1">
        <v>32380</v>
      </c>
      <c r="I45" s="3">
        <v>0.92665225447807287</v>
      </c>
      <c r="J45" s="3">
        <v>0.94264978381717113</v>
      </c>
      <c r="K45" s="2">
        <v>6.6900247066090177</v>
      </c>
    </row>
    <row r="46" spans="1:11" x14ac:dyDescent="0.25">
      <c r="A46" s="4" t="s">
        <v>26</v>
      </c>
      <c r="B46" s="4" t="s">
        <v>15</v>
      </c>
      <c r="C46" s="1">
        <v>19184</v>
      </c>
      <c r="D46" s="1">
        <v>2277</v>
      </c>
      <c r="E46" s="3">
        <v>0.78129117259552039</v>
      </c>
      <c r="F46" s="3">
        <v>0.86078173034694772</v>
      </c>
      <c r="G46" s="2">
        <v>17.826526130873958</v>
      </c>
      <c r="H46" s="1">
        <v>16907</v>
      </c>
      <c r="I46" s="3">
        <v>0.93907848820015383</v>
      </c>
      <c r="J46" s="3">
        <v>0.95232743833914946</v>
      </c>
      <c r="K46" s="2">
        <v>5.0878334417696811</v>
      </c>
    </row>
    <row r="47" spans="1:11" x14ac:dyDescent="0.25">
      <c r="A47" s="4" t="s">
        <v>26</v>
      </c>
      <c r="B47" s="4" t="s">
        <v>16</v>
      </c>
      <c r="C47" s="1">
        <v>3098</v>
      </c>
      <c r="D47" s="1">
        <v>99</v>
      </c>
      <c r="E47" s="3">
        <v>0.92929292929292928</v>
      </c>
      <c r="F47" s="3">
        <v>0.95959595959595956</v>
      </c>
      <c r="G47" s="2">
        <v>7.5858585858585856</v>
      </c>
      <c r="H47" s="1">
        <v>2999</v>
      </c>
      <c r="I47" s="3">
        <v>0.97565855285095027</v>
      </c>
      <c r="J47" s="3">
        <v>0.98366122040680226</v>
      </c>
      <c r="K47" s="2">
        <v>1.8649549849949982</v>
      </c>
    </row>
    <row r="48" spans="1:11" x14ac:dyDescent="0.25">
      <c r="A48" s="4" t="s">
        <v>26</v>
      </c>
      <c r="B48" s="4" t="s">
        <v>17</v>
      </c>
      <c r="C48" s="1">
        <v>4583</v>
      </c>
      <c r="D48" s="1">
        <v>350</v>
      </c>
      <c r="E48" s="3">
        <v>0.77428571428571424</v>
      </c>
      <c r="F48" s="3">
        <v>0.84285714285714286</v>
      </c>
      <c r="G48" s="2">
        <v>15.282857142857143</v>
      </c>
      <c r="H48" s="1">
        <v>4233</v>
      </c>
      <c r="I48" s="3">
        <v>0.95416961965509095</v>
      </c>
      <c r="J48" s="3">
        <v>0.9655090952043468</v>
      </c>
      <c r="K48" s="2">
        <v>4.3871958421922983</v>
      </c>
    </row>
    <row r="49" spans="1:11" x14ac:dyDescent="0.25">
      <c r="A49" s="4" t="s">
        <v>26</v>
      </c>
      <c r="B49" s="4" t="s">
        <v>18</v>
      </c>
      <c r="C49" s="1">
        <v>10712</v>
      </c>
      <c r="D49" s="1">
        <v>2471</v>
      </c>
      <c r="E49" s="3">
        <v>0.66653176851477136</v>
      </c>
      <c r="F49" s="3">
        <v>0.75556454876568191</v>
      </c>
      <c r="G49" s="2">
        <v>24.688789963577499</v>
      </c>
      <c r="H49" s="1">
        <v>8241</v>
      </c>
      <c r="I49" s="3">
        <v>0.86919063220482951</v>
      </c>
      <c r="J49" s="3">
        <v>0.89612911054483679</v>
      </c>
      <c r="K49" s="2">
        <v>12.915786919063221</v>
      </c>
    </row>
    <row r="50" spans="1:11" x14ac:dyDescent="0.25">
      <c r="A50" s="4" t="s">
        <v>27</v>
      </c>
      <c r="B50" s="4" t="s">
        <v>14</v>
      </c>
      <c r="C50" s="1">
        <v>39968</v>
      </c>
      <c r="D50" s="1">
        <v>4756</v>
      </c>
      <c r="E50" s="3">
        <v>0.70395290159798152</v>
      </c>
      <c r="F50" s="3">
        <v>0.80298570227081578</v>
      </c>
      <c r="G50" s="2">
        <v>20.97434819175778</v>
      </c>
      <c r="H50" s="1">
        <v>35212</v>
      </c>
      <c r="I50" s="3">
        <v>0.91749971600590707</v>
      </c>
      <c r="J50" s="3">
        <v>0.93752129955696917</v>
      </c>
      <c r="K50" s="2">
        <v>8.1608542542315128</v>
      </c>
    </row>
    <row r="51" spans="1:11" x14ac:dyDescent="0.25">
      <c r="A51" s="4" t="s">
        <v>27</v>
      </c>
      <c r="B51" s="4" t="s">
        <v>15</v>
      </c>
      <c r="C51" s="1">
        <v>18916</v>
      </c>
      <c r="D51" s="1">
        <v>2060</v>
      </c>
      <c r="E51" s="3">
        <v>0.779126213592233</v>
      </c>
      <c r="F51" s="3">
        <v>0.85436893203883491</v>
      </c>
      <c r="G51" s="2">
        <v>18.543689320388349</v>
      </c>
      <c r="H51" s="1">
        <v>16856</v>
      </c>
      <c r="I51" s="3">
        <v>0.93806359753203605</v>
      </c>
      <c r="J51" s="3">
        <v>0.95295443758898912</v>
      </c>
      <c r="K51" s="2">
        <v>5.5840650213573806</v>
      </c>
    </row>
    <row r="52" spans="1:11" x14ac:dyDescent="0.25">
      <c r="A52" s="4" t="s">
        <v>27</v>
      </c>
      <c r="B52" s="4" t="s">
        <v>16</v>
      </c>
      <c r="C52" s="1">
        <v>3109</v>
      </c>
      <c r="D52" s="1">
        <v>123</v>
      </c>
      <c r="E52" s="3">
        <v>0.92682926829268297</v>
      </c>
      <c r="F52" s="3">
        <v>0.96747967479674801</v>
      </c>
      <c r="G52" s="2">
        <v>8.8617886178861784</v>
      </c>
      <c r="H52" s="1">
        <v>2986</v>
      </c>
      <c r="I52" s="3">
        <v>0.97555257870060286</v>
      </c>
      <c r="J52" s="3">
        <v>0.98660415271265911</v>
      </c>
      <c r="K52" s="2">
        <v>2.0495646349631613</v>
      </c>
    </row>
    <row r="53" spans="1:11" x14ac:dyDescent="0.25">
      <c r="A53" s="4" t="s">
        <v>27</v>
      </c>
      <c r="B53" s="4" t="s">
        <v>17</v>
      </c>
      <c r="C53" s="1">
        <v>6160</v>
      </c>
      <c r="D53" s="1">
        <v>382</v>
      </c>
      <c r="E53" s="3">
        <v>0.79842931937172779</v>
      </c>
      <c r="F53" s="3">
        <v>0.90314136125654454</v>
      </c>
      <c r="G53" s="2">
        <v>13.861256544502618</v>
      </c>
      <c r="H53" s="1">
        <v>5778</v>
      </c>
      <c r="I53" s="3">
        <v>0.96123226029768083</v>
      </c>
      <c r="J53" s="3">
        <v>0.97611630321910692</v>
      </c>
      <c r="K53" s="2">
        <v>4.2166839736933195</v>
      </c>
    </row>
    <row r="54" spans="1:11" x14ac:dyDescent="0.25">
      <c r="A54" s="4" t="s">
        <v>27</v>
      </c>
      <c r="B54" s="4" t="s">
        <v>18</v>
      </c>
      <c r="C54" s="1">
        <v>11783</v>
      </c>
      <c r="D54" s="1">
        <v>2191</v>
      </c>
      <c r="E54" s="3">
        <v>0.60429027841168415</v>
      </c>
      <c r="F54" s="3">
        <v>0.72797809219534459</v>
      </c>
      <c r="G54" s="2">
        <v>25.179826563213144</v>
      </c>
      <c r="H54" s="1">
        <v>9592</v>
      </c>
      <c r="I54" s="3">
        <v>0.8369474562135113</v>
      </c>
      <c r="J54" s="3">
        <v>0.87187239366138447</v>
      </c>
      <c r="K54" s="2">
        <v>16.967368640533778</v>
      </c>
    </row>
    <row r="55" spans="1:11" x14ac:dyDescent="0.25">
      <c r="A55" s="4" t="s">
        <v>28</v>
      </c>
      <c r="B55" s="4" t="s">
        <v>14</v>
      </c>
      <c r="C55" s="1">
        <v>36049</v>
      </c>
      <c r="D55" s="1">
        <v>4344</v>
      </c>
      <c r="E55" s="3">
        <v>0.66804788213627997</v>
      </c>
      <c r="F55" s="3">
        <v>0.76956721915285453</v>
      </c>
      <c r="G55" s="2">
        <v>21.816068139963168</v>
      </c>
      <c r="H55" s="1">
        <v>31705</v>
      </c>
      <c r="I55" s="3">
        <v>0.91417757451506076</v>
      </c>
      <c r="J55" s="3">
        <v>0.93518372496451663</v>
      </c>
      <c r="K55" s="2">
        <v>8.0726699258791985</v>
      </c>
    </row>
    <row r="56" spans="1:11" x14ac:dyDescent="0.25">
      <c r="A56" s="4" t="s">
        <v>28</v>
      </c>
      <c r="B56" s="4" t="s">
        <v>15</v>
      </c>
      <c r="C56" s="1">
        <v>17600</v>
      </c>
      <c r="D56" s="1">
        <v>1952</v>
      </c>
      <c r="E56" s="3">
        <v>0.75409836065573765</v>
      </c>
      <c r="F56" s="3">
        <v>0.84323770491803274</v>
      </c>
      <c r="G56" s="2">
        <v>19.639344262295083</v>
      </c>
      <c r="H56" s="1">
        <v>15648</v>
      </c>
      <c r="I56" s="3">
        <v>0.93059815950920244</v>
      </c>
      <c r="J56" s="3">
        <v>0.9459355828220859</v>
      </c>
      <c r="K56" s="2">
        <v>6.2894299591002047</v>
      </c>
    </row>
    <row r="57" spans="1:11" x14ac:dyDescent="0.25">
      <c r="A57" s="4" t="s">
        <v>28</v>
      </c>
      <c r="B57" s="4" t="s">
        <v>16</v>
      </c>
      <c r="C57" s="1">
        <v>2975</v>
      </c>
      <c r="D57" s="1">
        <v>94</v>
      </c>
      <c r="E57" s="3">
        <v>0.94680851063829785</v>
      </c>
      <c r="F57" s="3">
        <v>0.96808510638297873</v>
      </c>
      <c r="G57" s="2">
        <v>7.3829787234042552</v>
      </c>
      <c r="H57" s="1">
        <v>2881</v>
      </c>
      <c r="I57" s="3">
        <v>0.96945505032974666</v>
      </c>
      <c r="J57" s="3">
        <v>0.98160360985768835</v>
      </c>
      <c r="K57" s="2">
        <v>2.5411315515446025</v>
      </c>
    </row>
    <row r="58" spans="1:11" x14ac:dyDescent="0.25">
      <c r="A58" s="4" t="s">
        <v>28</v>
      </c>
      <c r="B58" s="4" t="s">
        <v>17</v>
      </c>
      <c r="C58" s="1">
        <v>4762</v>
      </c>
      <c r="D58" s="1">
        <v>339</v>
      </c>
      <c r="E58" s="3">
        <v>0.76696165191740417</v>
      </c>
      <c r="F58" s="3">
        <v>0.87905604719764008</v>
      </c>
      <c r="G58" s="2">
        <v>14.867256637168142</v>
      </c>
      <c r="H58" s="1">
        <v>4423</v>
      </c>
      <c r="I58" s="3">
        <v>0.95704273117793348</v>
      </c>
      <c r="J58" s="3">
        <v>0.97445172959529736</v>
      </c>
      <c r="K58" s="2">
        <v>4.3472756047931265</v>
      </c>
    </row>
    <row r="59" spans="1:11" x14ac:dyDescent="0.25">
      <c r="A59" s="4" t="s">
        <v>28</v>
      </c>
      <c r="B59" s="4" t="s">
        <v>18</v>
      </c>
      <c r="C59" s="1">
        <v>10712</v>
      </c>
      <c r="D59" s="1">
        <v>1959</v>
      </c>
      <c r="E59" s="3">
        <v>0.55181214905564069</v>
      </c>
      <c r="F59" s="3">
        <v>0.66768759571209801</v>
      </c>
      <c r="G59" s="2">
        <v>25.880040837161818</v>
      </c>
      <c r="H59" s="1">
        <v>8753</v>
      </c>
      <c r="I59" s="3">
        <v>0.84496743973494803</v>
      </c>
      <c r="J59" s="3">
        <v>0.8808408545641494</v>
      </c>
      <c r="K59" s="2">
        <v>14.963783845538673</v>
      </c>
    </row>
    <row r="60" spans="1:11" x14ac:dyDescent="0.25">
      <c r="A60" s="4" t="s">
        <v>29</v>
      </c>
      <c r="B60" s="4" t="s">
        <v>14</v>
      </c>
      <c r="C60" s="1">
        <v>37086</v>
      </c>
      <c r="D60" s="1">
        <v>4589</v>
      </c>
      <c r="E60" s="3">
        <v>0.67225975157986484</v>
      </c>
      <c r="F60" s="3">
        <v>0.77380692961429509</v>
      </c>
      <c r="G60" s="2">
        <v>19.461756373937678</v>
      </c>
      <c r="H60" s="1">
        <v>32497</v>
      </c>
      <c r="I60" s="3">
        <v>0.91189955995938088</v>
      </c>
      <c r="J60" s="3">
        <v>0.93602486383358463</v>
      </c>
      <c r="K60" s="2">
        <v>7.704495799612272</v>
      </c>
    </row>
    <row r="61" spans="1:11" x14ac:dyDescent="0.25">
      <c r="A61" s="4" t="s">
        <v>29</v>
      </c>
      <c r="B61" s="4" t="s">
        <v>15</v>
      </c>
      <c r="C61" s="1">
        <v>19308</v>
      </c>
      <c r="D61" s="1">
        <v>2193</v>
      </c>
      <c r="E61" s="3">
        <v>0.77245782033743726</v>
      </c>
      <c r="F61" s="3">
        <v>0.84268125854993159</v>
      </c>
      <c r="G61" s="2">
        <v>16.109439124487004</v>
      </c>
      <c r="H61" s="1">
        <v>17115</v>
      </c>
      <c r="I61" s="3">
        <v>0.92842535787321068</v>
      </c>
      <c r="J61" s="3">
        <v>0.94525270230791703</v>
      </c>
      <c r="K61" s="2">
        <v>6.2529944493134675</v>
      </c>
    </row>
    <row r="62" spans="1:11" x14ac:dyDescent="0.25">
      <c r="A62" s="4" t="s">
        <v>29</v>
      </c>
      <c r="B62" s="4" t="s">
        <v>16</v>
      </c>
      <c r="C62" s="1">
        <v>2976</v>
      </c>
      <c r="D62" s="1">
        <v>107</v>
      </c>
      <c r="E62" s="3">
        <v>0.89719626168224298</v>
      </c>
      <c r="F62" s="3">
        <v>0.98130841121495327</v>
      </c>
      <c r="G62" s="2">
        <v>8.121495327102803</v>
      </c>
      <c r="H62" s="1">
        <v>2869</v>
      </c>
      <c r="I62" s="3">
        <v>0.97107005925409551</v>
      </c>
      <c r="J62" s="3">
        <v>0.98152666434297664</v>
      </c>
      <c r="K62" s="2">
        <v>1.9261066573719066</v>
      </c>
    </row>
    <row r="63" spans="1:11" x14ac:dyDescent="0.25">
      <c r="A63" s="4" t="s">
        <v>29</v>
      </c>
      <c r="B63" s="4" t="s">
        <v>17</v>
      </c>
      <c r="C63" s="1">
        <v>3873</v>
      </c>
      <c r="D63" s="1">
        <v>291</v>
      </c>
      <c r="E63" s="3">
        <v>0.70790378006872856</v>
      </c>
      <c r="F63" s="3">
        <v>0.90378006872852235</v>
      </c>
      <c r="G63" s="2">
        <v>15.900343642611684</v>
      </c>
      <c r="H63" s="1">
        <v>3582</v>
      </c>
      <c r="I63" s="3">
        <v>0.94109436069235064</v>
      </c>
      <c r="J63" s="3">
        <v>0.9642657733109995</v>
      </c>
      <c r="K63" s="2">
        <v>5.7498604131769957</v>
      </c>
    </row>
    <row r="64" spans="1:11" x14ac:dyDescent="0.25">
      <c r="A64" s="4" t="s">
        <v>29</v>
      </c>
      <c r="B64" s="4" t="s">
        <v>18</v>
      </c>
      <c r="C64" s="1">
        <v>10929</v>
      </c>
      <c r="D64" s="1">
        <v>1998</v>
      </c>
      <c r="E64" s="3">
        <v>0.54504504504504503</v>
      </c>
      <c r="F64" s="3">
        <v>0.66816816816816815</v>
      </c>
      <c r="G64" s="2">
        <v>24.267267267267268</v>
      </c>
      <c r="H64" s="1">
        <v>8931</v>
      </c>
      <c r="I64" s="3">
        <v>0.84951293248236481</v>
      </c>
      <c r="J64" s="3">
        <v>0.89239726794311947</v>
      </c>
      <c r="K64" s="2">
        <v>13.126301645952301</v>
      </c>
    </row>
    <row r="65" spans="1:11" x14ac:dyDescent="0.25">
      <c r="A65" s="4" t="s">
        <v>30</v>
      </c>
      <c r="B65" s="4" t="s">
        <v>14</v>
      </c>
      <c r="C65" s="1">
        <v>38990</v>
      </c>
      <c r="D65" s="1">
        <v>4579</v>
      </c>
      <c r="E65" s="3">
        <v>0.66368202664337195</v>
      </c>
      <c r="F65" s="3">
        <v>0.7473247433937541</v>
      </c>
      <c r="G65" s="2">
        <v>21.205284996724174</v>
      </c>
      <c r="H65" s="1">
        <v>34411</v>
      </c>
      <c r="I65" s="3">
        <v>0.9163348929121502</v>
      </c>
      <c r="J65" s="3">
        <v>0.93589259248496115</v>
      </c>
      <c r="K65" s="2">
        <v>7.4464851355671149</v>
      </c>
    </row>
    <row r="66" spans="1:11" x14ac:dyDescent="0.25">
      <c r="A66" s="4" t="s">
        <v>30</v>
      </c>
      <c r="B66" s="4" t="s">
        <v>15</v>
      </c>
      <c r="C66" s="1">
        <v>19067</v>
      </c>
      <c r="D66" s="1">
        <v>2040</v>
      </c>
      <c r="E66" s="3">
        <v>0.76078431372549016</v>
      </c>
      <c r="F66" s="3">
        <v>0.8225490196078431</v>
      </c>
      <c r="G66" s="2">
        <v>15.647549019607844</v>
      </c>
      <c r="H66" s="1">
        <v>17027</v>
      </c>
      <c r="I66" s="3">
        <v>0.9329300522699242</v>
      </c>
      <c r="J66" s="3">
        <v>0.94755388500616666</v>
      </c>
      <c r="K66" s="2">
        <v>5.8789569507253185</v>
      </c>
    </row>
    <row r="67" spans="1:11" x14ac:dyDescent="0.25">
      <c r="A67" s="4" t="s">
        <v>30</v>
      </c>
      <c r="B67" s="4" t="s">
        <v>16</v>
      </c>
      <c r="C67" s="1">
        <v>2940</v>
      </c>
      <c r="D67" s="1">
        <v>75</v>
      </c>
      <c r="E67" s="3">
        <v>0.88</v>
      </c>
      <c r="F67" s="3">
        <v>0.98666666666666669</v>
      </c>
      <c r="G67" s="2">
        <v>9.6666666666666661</v>
      </c>
      <c r="H67" s="1">
        <v>2865</v>
      </c>
      <c r="I67" s="3">
        <v>0.9591623036649215</v>
      </c>
      <c r="J67" s="3">
        <v>0.97382198952879584</v>
      </c>
      <c r="K67" s="2">
        <v>2.7071553228621292</v>
      </c>
    </row>
    <row r="68" spans="1:11" x14ac:dyDescent="0.25">
      <c r="A68" s="4" t="s">
        <v>30</v>
      </c>
      <c r="B68" s="4" t="s">
        <v>17</v>
      </c>
      <c r="C68" s="1">
        <v>6666</v>
      </c>
      <c r="D68" s="1">
        <v>637</v>
      </c>
      <c r="E68" s="3">
        <v>0.8571428571428571</v>
      </c>
      <c r="F68" s="3">
        <v>0.92307692307692313</v>
      </c>
      <c r="G68" s="2">
        <v>8.8021978021978029</v>
      </c>
      <c r="H68" s="1">
        <v>6029</v>
      </c>
      <c r="I68" s="3">
        <v>0.97296400729805943</v>
      </c>
      <c r="J68" s="3">
        <v>0.98258417648034502</v>
      </c>
      <c r="K68" s="2">
        <v>3.0978603416818711</v>
      </c>
    </row>
    <row r="69" spans="1:11" x14ac:dyDescent="0.25">
      <c r="A69" s="4" t="s">
        <v>30</v>
      </c>
      <c r="B69" s="4" t="s">
        <v>18</v>
      </c>
      <c r="C69" s="1">
        <v>10317</v>
      </c>
      <c r="D69" s="1">
        <v>1827</v>
      </c>
      <c r="E69" s="3">
        <v>0.47892720306513409</v>
      </c>
      <c r="F69" s="3">
        <v>0.59222769567597155</v>
      </c>
      <c r="G69" s="2">
        <v>32.209085933223861</v>
      </c>
      <c r="H69" s="1">
        <v>8490</v>
      </c>
      <c r="I69" s="3">
        <v>0.82838633686690222</v>
      </c>
      <c r="J69" s="3">
        <v>0.86654888103651351</v>
      </c>
      <c r="K69" s="2">
        <v>15.277620730270908</v>
      </c>
    </row>
    <row r="70" spans="1:11" x14ac:dyDescent="0.25">
      <c r="A70" s="4" t="s">
        <v>31</v>
      </c>
      <c r="B70" s="4" t="s">
        <v>14</v>
      </c>
      <c r="C70" s="1">
        <v>46807</v>
      </c>
      <c r="D70" s="1">
        <v>5245</v>
      </c>
      <c r="E70" s="3">
        <v>0.74165872259294563</v>
      </c>
      <c r="F70" s="3">
        <v>0.81105815061963771</v>
      </c>
      <c r="G70" s="2">
        <v>18.087130600571975</v>
      </c>
      <c r="H70" s="1">
        <v>41562</v>
      </c>
      <c r="I70" s="3">
        <v>0.93737067513594152</v>
      </c>
      <c r="J70" s="3">
        <v>0.95288965882296328</v>
      </c>
      <c r="K70" s="2">
        <v>5.6689283480102013</v>
      </c>
    </row>
    <row r="71" spans="1:11" x14ac:dyDescent="0.25">
      <c r="A71" s="4" t="s">
        <v>31</v>
      </c>
      <c r="B71" s="4" t="s">
        <v>15</v>
      </c>
      <c r="C71" s="1">
        <v>18760</v>
      </c>
      <c r="D71" s="1">
        <v>1988</v>
      </c>
      <c r="E71" s="3">
        <v>0.75553319919517103</v>
      </c>
      <c r="F71" s="3">
        <v>0.83501006036217307</v>
      </c>
      <c r="G71" s="2">
        <v>16.667505030181086</v>
      </c>
      <c r="H71" s="1">
        <v>16772</v>
      </c>
      <c r="I71" s="3">
        <v>0.93751490579537322</v>
      </c>
      <c r="J71" s="3">
        <v>0.9509301216312902</v>
      </c>
      <c r="K71" s="2">
        <v>5.7943596470307659</v>
      </c>
    </row>
    <row r="72" spans="1:11" x14ac:dyDescent="0.25">
      <c r="A72" s="4" t="s">
        <v>31</v>
      </c>
      <c r="B72" s="4" t="s">
        <v>16</v>
      </c>
      <c r="C72" s="1">
        <v>2911</v>
      </c>
      <c r="D72" s="1">
        <v>82</v>
      </c>
      <c r="E72" s="3">
        <v>0.85365853658536583</v>
      </c>
      <c r="F72" s="3">
        <v>0.92682926829268297</v>
      </c>
      <c r="G72" s="2">
        <v>11.719512195121951</v>
      </c>
      <c r="H72" s="1">
        <v>2829</v>
      </c>
      <c r="I72" s="3">
        <v>0.95581477553905969</v>
      </c>
      <c r="J72" s="3">
        <v>0.96995404736656066</v>
      </c>
      <c r="K72" s="2">
        <v>4.0063626723223758</v>
      </c>
    </row>
    <row r="73" spans="1:11" x14ac:dyDescent="0.25">
      <c r="A73" s="4" t="s">
        <v>31</v>
      </c>
      <c r="B73" s="4" t="s">
        <v>17</v>
      </c>
      <c r="C73" s="1">
        <v>14528</v>
      </c>
      <c r="D73" s="1">
        <v>1185</v>
      </c>
      <c r="E73" s="3">
        <v>0.9586497890295359</v>
      </c>
      <c r="F73" s="3">
        <v>0.98227848101265824</v>
      </c>
      <c r="G73" s="2">
        <v>5.4953586497890292</v>
      </c>
      <c r="H73" s="1">
        <v>13343</v>
      </c>
      <c r="I73" s="3">
        <v>0.98516075845012363</v>
      </c>
      <c r="J73" s="3">
        <v>0.99018211796447575</v>
      </c>
      <c r="K73" s="2">
        <v>2.2123960128906544</v>
      </c>
    </row>
    <row r="74" spans="1:11" x14ac:dyDescent="0.25">
      <c r="A74" s="4" t="s">
        <v>31</v>
      </c>
      <c r="B74" s="4" t="s">
        <v>18</v>
      </c>
      <c r="C74" s="1">
        <v>10608</v>
      </c>
      <c r="D74" s="1">
        <v>1990</v>
      </c>
      <c r="E74" s="3">
        <v>0.5939698492462312</v>
      </c>
      <c r="F74" s="3">
        <v>0.68040201005025125</v>
      </c>
      <c r="G74" s="2">
        <v>27.265829145728642</v>
      </c>
      <c r="H74" s="1">
        <v>8618</v>
      </c>
      <c r="I74" s="3">
        <v>0.85704339754003245</v>
      </c>
      <c r="J74" s="3">
        <v>0.8933627291715015</v>
      </c>
      <c r="K74" s="2">
        <v>11.322232536551404</v>
      </c>
    </row>
    <row r="75" spans="1:11" x14ac:dyDescent="0.25">
      <c r="A75" s="4" t="s">
        <v>32</v>
      </c>
      <c r="B75" s="4" t="s">
        <v>14</v>
      </c>
      <c r="C75" s="1">
        <v>58453</v>
      </c>
      <c r="D75" s="1">
        <v>6229</v>
      </c>
      <c r="E75" s="3">
        <v>0.74024723069513565</v>
      </c>
      <c r="F75" s="3">
        <v>0.81473751806068395</v>
      </c>
      <c r="G75" s="2">
        <v>19.996789211751484</v>
      </c>
      <c r="H75" s="1">
        <v>52224</v>
      </c>
      <c r="I75" s="3">
        <v>0.93792126225490191</v>
      </c>
      <c r="J75" s="3">
        <v>0.95438878676470584</v>
      </c>
      <c r="K75" s="2">
        <v>5.2425321691176467</v>
      </c>
    </row>
    <row r="76" spans="1:11" x14ac:dyDescent="0.25">
      <c r="A76" s="4" t="s">
        <v>32</v>
      </c>
      <c r="B76" s="4" t="s">
        <v>15</v>
      </c>
      <c r="C76" s="1">
        <v>21529</v>
      </c>
      <c r="D76" s="1">
        <v>2340</v>
      </c>
      <c r="E76" s="3">
        <v>0.76111111111111107</v>
      </c>
      <c r="F76" s="3">
        <v>0.84230769230769231</v>
      </c>
      <c r="G76" s="2">
        <v>19.482905982905983</v>
      </c>
      <c r="H76" s="1">
        <v>19189</v>
      </c>
      <c r="I76" s="3">
        <v>0.93183594767835742</v>
      </c>
      <c r="J76" s="3">
        <v>0.94689665954453073</v>
      </c>
      <c r="K76" s="2">
        <v>6.019177653864193</v>
      </c>
    </row>
    <row r="77" spans="1:11" x14ac:dyDescent="0.25">
      <c r="A77" s="4" t="s">
        <v>32</v>
      </c>
      <c r="B77" s="4" t="s">
        <v>16</v>
      </c>
      <c r="C77" s="1">
        <v>3347</v>
      </c>
      <c r="D77" s="1">
        <v>107</v>
      </c>
      <c r="E77" s="3">
        <v>0.93457943925233644</v>
      </c>
      <c r="F77" s="3">
        <v>0.98130841121495327</v>
      </c>
      <c r="G77" s="2">
        <v>9.0280373831775709</v>
      </c>
      <c r="H77" s="1">
        <v>3240</v>
      </c>
      <c r="I77" s="3">
        <v>0.96327160493827158</v>
      </c>
      <c r="J77" s="3">
        <v>0.97716049382716053</v>
      </c>
      <c r="K77" s="2">
        <v>2.8083333333333331</v>
      </c>
    </row>
    <row r="78" spans="1:11" x14ac:dyDescent="0.25">
      <c r="A78" s="4" t="s">
        <v>32</v>
      </c>
      <c r="B78" s="4" t="s">
        <v>17</v>
      </c>
      <c r="C78" s="1">
        <v>20206</v>
      </c>
      <c r="D78" s="1">
        <v>1265</v>
      </c>
      <c r="E78" s="3">
        <v>0.94150197628458498</v>
      </c>
      <c r="F78" s="3">
        <v>0.97391304347826091</v>
      </c>
      <c r="G78" s="2">
        <v>7.6972332015810281</v>
      </c>
      <c r="H78" s="1">
        <v>18941</v>
      </c>
      <c r="I78" s="3">
        <v>0.97534449078718122</v>
      </c>
      <c r="J78" s="3">
        <v>0.98263027295285355</v>
      </c>
      <c r="K78" s="2">
        <v>2.2934375164986007</v>
      </c>
    </row>
    <row r="79" spans="1:11" x14ac:dyDescent="0.25">
      <c r="A79" s="4" t="s">
        <v>32</v>
      </c>
      <c r="B79" s="4" t="s">
        <v>18</v>
      </c>
      <c r="C79" s="1">
        <v>13371</v>
      </c>
      <c r="D79" s="1">
        <v>2517</v>
      </c>
      <c r="E79" s="3">
        <v>0.61144219308700831</v>
      </c>
      <c r="F79" s="3">
        <v>0.70202622169249107</v>
      </c>
      <c r="G79" s="2">
        <v>27.122367898291618</v>
      </c>
      <c r="H79" s="1">
        <v>10854</v>
      </c>
      <c r="I79" s="3">
        <v>0.8758061544131196</v>
      </c>
      <c r="J79" s="3">
        <v>0.91155334438916524</v>
      </c>
      <c r="K79" s="2">
        <v>9.7424912474663721</v>
      </c>
    </row>
    <row r="80" spans="1:11" x14ac:dyDescent="0.25">
      <c r="A80" s="4" t="s">
        <v>33</v>
      </c>
      <c r="B80" s="4" t="s">
        <v>14</v>
      </c>
      <c r="C80" s="1">
        <v>51518</v>
      </c>
      <c r="D80" s="1">
        <v>6003</v>
      </c>
      <c r="E80" s="3">
        <v>0.73646510078294192</v>
      </c>
      <c r="F80" s="3">
        <v>0.81559220389805098</v>
      </c>
      <c r="G80" s="2">
        <v>17.985673829751789</v>
      </c>
      <c r="H80" s="1">
        <v>45515</v>
      </c>
      <c r="I80" s="3">
        <v>0.92837526090299904</v>
      </c>
      <c r="J80" s="3">
        <v>0.94718224761067782</v>
      </c>
      <c r="K80" s="2">
        <v>5.9884433703174782</v>
      </c>
    </row>
    <row r="81" spans="1:11" x14ac:dyDescent="0.25">
      <c r="A81" s="4" t="s">
        <v>33</v>
      </c>
      <c r="B81" s="4" t="s">
        <v>15</v>
      </c>
      <c r="C81" s="1">
        <v>19826</v>
      </c>
      <c r="D81" s="1">
        <v>2078</v>
      </c>
      <c r="E81" s="3">
        <v>0.76323387872954762</v>
      </c>
      <c r="F81" s="3">
        <v>0.84311838306063525</v>
      </c>
      <c r="G81" s="2">
        <v>18.735322425409048</v>
      </c>
      <c r="H81" s="1">
        <v>17748</v>
      </c>
      <c r="I81" s="3">
        <v>0.93373901284651795</v>
      </c>
      <c r="J81" s="3">
        <v>0.94630380887987375</v>
      </c>
      <c r="K81" s="2">
        <v>5.8986364660806849</v>
      </c>
    </row>
    <row r="82" spans="1:11" x14ac:dyDescent="0.25">
      <c r="A82" s="4" t="s">
        <v>33</v>
      </c>
      <c r="B82" s="4" t="s">
        <v>16</v>
      </c>
      <c r="C82" s="1">
        <v>3188</v>
      </c>
      <c r="D82" s="1">
        <v>100</v>
      </c>
      <c r="E82" s="3">
        <v>0.9</v>
      </c>
      <c r="F82" s="3">
        <v>0.98</v>
      </c>
      <c r="G82" s="2">
        <v>7.81</v>
      </c>
      <c r="H82" s="1">
        <v>3088</v>
      </c>
      <c r="I82" s="3">
        <v>0.96599740932642486</v>
      </c>
      <c r="J82" s="3">
        <v>0.977979274611399</v>
      </c>
      <c r="K82" s="2">
        <v>2.7124352331606216</v>
      </c>
    </row>
    <row r="83" spans="1:11" x14ac:dyDescent="0.25">
      <c r="A83" s="4" t="s">
        <v>33</v>
      </c>
      <c r="B83" s="4" t="s">
        <v>17</v>
      </c>
      <c r="C83" s="1">
        <v>14277</v>
      </c>
      <c r="D83" s="1">
        <v>1164</v>
      </c>
      <c r="E83" s="3">
        <v>0.91237113402061853</v>
      </c>
      <c r="F83" s="3">
        <v>0.96391752577319589</v>
      </c>
      <c r="G83" s="2">
        <v>8.0841924398625427</v>
      </c>
      <c r="H83" s="1">
        <v>13113</v>
      </c>
      <c r="I83" s="3">
        <v>0.96797071608327612</v>
      </c>
      <c r="J83" s="3">
        <v>0.98070616945016398</v>
      </c>
      <c r="K83" s="2">
        <v>3.0202852131472584</v>
      </c>
    </row>
    <row r="84" spans="1:11" x14ac:dyDescent="0.25">
      <c r="A84" s="4" t="s">
        <v>33</v>
      </c>
      <c r="B84" s="4" t="s">
        <v>18</v>
      </c>
      <c r="C84" s="1">
        <v>14227</v>
      </c>
      <c r="D84" s="1">
        <v>2661</v>
      </c>
      <c r="E84" s="3">
        <v>0.63246899661781286</v>
      </c>
      <c r="F84" s="3">
        <v>0.72303645246148063</v>
      </c>
      <c r="G84" s="2">
        <v>22.113866967305523</v>
      </c>
      <c r="H84" s="1">
        <v>11566</v>
      </c>
      <c r="I84" s="3">
        <v>0.86520836935846446</v>
      </c>
      <c r="J84" s="3">
        <v>0.90229984437143351</v>
      </c>
      <c r="K84" s="2">
        <v>10.36607297250562</v>
      </c>
    </row>
    <row r="85" spans="1:11" x14ac:dyDescent="0.25">
      <c r="A85" s="4" t="s">
        <v>34</v>
      </c>
      <c r="B85" s="4" t="s">
        <v>14</v>
      </c>
      <c r="C85" s="1">
        <v>40660</v>
      </c>
      <c r="D85" s="1">
        <v>4866</v>
      </c>
      <c r="E85" s="3">
        <v>0.69954788327168105</v>
      </c>
      <c r="F85" s="3">
        <v>0.78545006165228115</v>
      </c>
      <c r="G85" s="2">
        <v>18.897657213316894</v>
      </c>
      <c r="H85" s="1">
        <v>35794</v>
      </c>
      <c r="I85" s="3">
        <v>0.92462423869922339</v>
      </c>
      <c r="J85" s="3">
        <v>0.94535396993909593</v>
      </c>
      <c r="K85" s="2">
        <v>6.4214952226630162</v>
      </c>
    </row>
    <row r="86" spans="1:11" x14ac:dyDescent="0.25">
      <c r="A86" s="4" t="s">
        <v>34</v>
      </c>
      <c r="B86" s="4" t="s">
        <v>15</v>
      </c>
      <c r="C86" s="1">
        <v>18258</v>
      </c>
      <c r="D86" s="1">
        <v>1910</v>
      </c>
      <c r="E86" s="3">
        <v>0.72094240837696333</v>
      </c>
      <c r="F86" s="3">
        <v>0.80471204188481671</v>
      </c>
      <c r="G86" s="2">
        <v>19.82460732984293</v>
      </c>
      <c r="H86" s="1">
        <v>16348</v>
      </c>
      <c r="I86" s="3">
        <v>0.93516026425250798</v>
      </c>
      <c r="J86" s="3">
        <v>0.94837288965011013</v>
      </c>
      <c r="K86" s="2">
        <v>5.9852581355517493</v>
      </c>
    </row>
    <row r="87" spans="1:11" x14ac:dyDescent="0.25">
      <c r="A87" s="4" t="s">
        <v>34</v>
      </c>
      <c r="B87" s="4" t="s">
        <v>16</v>
      </c>
      <c r="C87" s="1">
        <v>2906</v>
      </c>
      <c r="D87" s="1">
        <v>124</v>
      </c>
      <c r="E87" s="3">
        <v>0.93548387096774188</v>
      </c>
      <c r="F87" s="3">
        <v>0.95161290322580649</v>
      </c>
      <c r="G87" s="2">
        <v>7.862903225806452</v>
      </c>
      <c r="H87" s="1">
        <v>2782</v>
      </c>
      <c r="I87" s="3">
        <v>0.96261682242990654</v>
      </c>
      <c r="J87" s="3">
        <v>0.98058950395398992</v>
      </c>
      <c r="K87" s="2">
        <v>2.725017972681524</v>
      </c>
    </row>
    <row r="88" spans="1:11" x14ac:dyDescent="0.25">
      <c r="A88" s="4" t="s">
        <v>34</v>
      </c>
      <c r="B88" s="4" t="s">
        <v>17</v>
      </c>
      <c r="C88" s="1">
        <v>6830</v>
      </c>
      <c r="D88" s="1">
        <v>518</v>
      </c>
      <c r="E88" s="3">
        <v>0.84555984555984554</v>
      </c>
      <c r="F88" s="3">
        <v>0.93436293436293438</v>
      </c>
      <c r="G88" s="2">
        <v>11</v>
      </c>
      <c r="H88" s="1">
        <v>6312</v>
      </c>
      <c r="I88" s="3">
        <v>0.96467046894803554</v>
      </c>
      <c r="J88" s="3">
        <v>0.97797845373891001</v>
      </c>
      <c r="K88" s="2">
        <v>3.6787072243346008</v>
      </c>
    </row>
    <row r="89" spans="1:11" x14ac:dyDescent="0.25">
      <c r="A89" s="4" t="s">
        <v>34</v>
      </c>
      <c r="B89" s="4" t="s">
        <v>18</v>
      </c>
      <c r="C89" s="1">
        <v>12666</v>
      </c>
      <c r="D89" s="1">
        <v>2314</v>
      </c>
      <c r="E89" s="3">
        <v>0.63656006914433882</v>
      </c>
      <c r="F89" s="3">
        <v>0.72731201382886779</v>
      </c>
      <c r="G89" s="2">
        <v>20.491789109766639</v>
      </c>
      <c r="H89" s="1">
        <v>10352</v>
      </c>
      <c r="I89" s="3">
        <v>0.87335780525502316</v>
      </c>
      <c r="J89" s="3">
        <v>0.91122488408037094</v>
      </c>
      <c r="K89" s="2">
        <v>9.7761785162287484</v>
      </c>
    </row>
    <row r="90" spans="1:11" x14ac:dyDescent="0.25">
      <c r="A90" s="4" t="s">
        <v>35</v>
      </c>
      <c r="B90" s="4" t="s">
        <v>14</v>
      </c>
      <c r="C90" s="1">
        <v>40988</v>
      </c>
      <c r="D90" s="1">
        <v>5054</v>
      </c>
      <c r="E90" s="3">
        <v>0.65571824297586068</v>
      </c>
      <c r="F90" s="3">
        <v>0.74535021764938658</v>
      </c>
      <c r="G90" s="2">
        <v>21.075385833003562</v>
      </c>
      <c r="H90" s="1">
        <v>35934</v>
      </c>
      <c r="I90" s="3">
        <v>0.91846162408860688</v>
      </c>
      <c r="J90" s="3">
        <v>0.94089163466354986</v>
      </c>
      <c r="K90" s="2">
        <v>6.7938720988478876</v>
      </c>
    </row>
    <row r="91" spans="1:11" x14ac:dyDescent="0.25">
      <c r="A91" s="4" t="s">
        <v>35</v>
      </c>
      <c r="B91" s="4" t="s">
        <v>15</v>
      </c>
      <c r="C91" s="1">
        <v>18682</v>
      </c>
      <c r="D91" s="1">
        <v>2005</v>
      </c>
      <c r="E91" s="3">
        <v>0.67780548628428927</v>
      </c>
      <c r="F91" s="3">
        <v>0.76758104738154609</v>
      </c>
      <c r="G91" s="2">
        <v>21.123690773067331</v>
      </c>
      <c r="H91" s="1">
        <v>16677</v>
      </c>
      <c r="I91" s="3">
        <v>0.93452059722971759</v>
      </c>
      <c r="J91" s="3">
        <v>0.94933141452299574</v>
      </c>
      <c r="K91" s="2">
        <v>5.6988667026443602</v>
      </c>
    </row>
    <row r="92" spans="1:11" x14ac:dyDescent="0.25">
      <c r="A92" s="4" t="s">
        <v>35</v>
      </c>
      <c r="B92" s="4" t="s">
        <v>16</v>
      </c>
      <c r="C92" s="1">
        <v>3218</v>
      </c>
      <c r="D92" s="1">
        <v>119</v>
      </c>
      <c r="E92" s="3">
        <v>0.89915966386554624</v>
      </c>
      <c r="F92" s="3">
        <v>0.94957983193277307</v>
      </c>
      <c r="G92" s="2">
        <v>9.764705882352942</v>
      </c>
      <c r="H92" s="1">
        <v>3099</v>
      </c>
      <c r="I92" s="3">
        <v>0.96644078735075833</v>
      </c>
      <c r="J92" s="3">
        <v>0.9819296547273314</v>
      </c>
      <c r="K92" s="2">
        <v>2.9344949983865765</v>
      </c>
    </row>
    <row r="93" spans="1:11" x14ac:dyDescent="0.25">
      <c r="A93" s="4" t="s">
        <v>35</v>
      </c>
      <c r="B93" s="4" t="s">
        <v>17</v>
      </c>
      <c r="C93" s="1">
        <v>5323</v>
      </c>
      <c r="D93" s="1">
        <v>447</v>
      </c>
      <c r="E93" s="3">
        <v>0.78747203579418346</v>
      </c>
      <c r="F93" s="3">
        <v>0.92170022371364657</v>
      </c>
      <c r="G93" s="2">
        <v>13.380313199105146</v>
      </c>
      <c r="H93" s="1">
        <v>4876</v>
      </c>
      <c r="I93" s="3">
        <v>0.94995898277276458</v>
      </c>
      <c r="J93" s="3">
        <v>0.96821164889253486</v>
      </c>
      <c r="K93" s="2">
        <v>5.0141509433962268</v>
      </c>
    </row>
    <row r="94" spans="1:11" x14ac:dyDescent="0.25">
      <c r="A94" s="4" t="s">
        <v>35</v>
      </c>
      <c r="B94" s="4" t="s">
        <v>18</v>
      </c>
      <c r="C94" s="1">
        <v>13765</v>
      </c>
      <c r="D94" s="1">
        <v>2483</v>
      </c>
      <c r="E94" s="3">
        <v>0.60249697946033021</v>
      </c>
      <c r="F94" s="3">
        <v>0.68586387434554974</v>
      </c>
      <c r="G94" s="2">
        <v>22.963753523962946</v>
      </c>
      <c r="H94" s="1">
        <v>11282</v>
      </c>
      <c r="I94" s="3">
        <v>0.86793121786917216</v>
      </c>
      <c r="J94" s="3">
        <v>0.90533593334515161</v>
      </c>
      <c r="K94" s="2">
        <v>10.241801099095905</v>
      </c>
    </row>
  </sheetData>
  <mergeCells count="2">
    <mergeCell ref="A1:I1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163A-C41A-468A-9639-8D6CEC82F4A1}">
  <dimension ref="A1:L22"/>
  <sheetViews>
    <sheetView tabSelected="1" workbookViewId="0">
      <selection activeCell="L22" sqref="L22"/>
    </sheetView>
  </sheetViews>
  <sheetFormatPr defaultRowHeight="15" x14ac:dyDescent="0.25"/>
  <cols>
    <col min="2" max="2" width="13.28515625" customWidth="1"/>
    <col min="11" max="11" width="14" customWidth="1"/>
    <col min="12" max="12" width="13" customWidth="1"/>
  </cols>
  <sheetData>
    <row r="1" spans="1:12" ht="2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4"/>
      <c r="K1" s="4"/>
      <c r="L1" s="3"/>
    </row>
    <row r="2" spans="1:12" x14ac:dyDescent="0.25">
      <c r="A2" s="14" t="s">
        <v>1</v>
      </c>
      <c r="B2" s="14"/>
      <c r="C2" s="14"/>
      <c r="D2" s="14"/>
      <c r="E2" s="14"/>
      <c r="F2" s="4"/>
      <c r="G2" s="4"/>
      <c r="H2" s="4"/>
      <c r="I2" s="4"/>
      <c r="J2" s="4"/>
      <c r="K2" s="4"/>
      <c r="L2" s="4"/>
    </row>
    <row r="3" spans="1:12" ht="90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36</v>
      </c>
    </row>
    <row r="4" spans="1:12" x14ac:dyDescent="0.25">
      <c r="A4" s="4" t="s">
        <v>13</v>
      </c>
      <c r="B4" s="4" t="s">
        <v>16</v>
      </c>
      <c r="C4" s="1">
        <v>4844</v>
      </c>
      <c r="D4" s="1">
        <v>318</v>
      </c>
      <c r="E4" s="7">
        <v>0.81446540880503204</v>
      </c>
      <c r="F4" s="3">
        <v>0.89622641509433965</v>
      </c>
      <c r="G4" s="2">
        <v>11.179245283018869</v>
      </c>
      <c r="H4" s="1">
        <v>4526</v>
      </c>
      <c r="I4" s="7">
        <v>0.9511710119310649</v>
      </c>
      <c r="J4" s="3">
        <v>0.97238179407865699</v>
      </c>
      <c r="K4" s="2">
        <v>3.7878921785240829</v>
      </c>
      <c r="L4" s="3">
        <v>0.13670560312603286</v>
      </c>
    </row>
    <row r="5" spans="1:12" x14ac:dyDescent="0.25">
      <c r="A5" s="4" t="s">
        <v>19</v>
      </c>
      <c r="B5" s="4" t="s">
        <v>16</v>
      </c>
      <c r="C5" s="1">
        <v>4468</v>
      </c>
      <c r="D5" s="1">
        <v>277</v>
      </c>
      <c r="E5" s="3">
        <v>0.90974729241877261</v>
      </c>
      <c r="F5" s="3">
        <v>0.95667870036101088</v>
      </c>
      <c r="G5" s="2">
        <v>8.9566787003610102</v>
      </c>
      <c r="H5" s="1">
        <v>4191</v>
      </c>
      <c r="I5" s="3">
        <v>0.95991410164638513</v>
      </c>
      <c r="J5" s="3">
        <v>0.97518492006680979</v>
      </c>
      <c r="K5" s="2">
        <v>3.1746599856836077</v>
      </c>
      <c r="L5" s="3">
        <v>5.0166809227612519E-2</v>
      </c>
    </row>
    <row r="6" spans="1:12" x14ac:dyDescent="0.25">
      <c r="A6" s="4" t="s">
        <v>20</v>
      </c>
      <c r="B6" s="4" t="s">
        <v>16</v>
      </c>
      <c r="C6" s="1">
        <v>3597</v>
      </c>
      <c r="D6" s="1">
        <v>221</v>
      </c>
      <c r="E6" s="3">
        <v>0.92760180995475117</v>
      </c>
      <c r="F6" s="3">
        <v>0.96380090497737558</v>
      </c>
      <c r="G6" s="2">
        <v>8.5429864253393664</v>
      </c>
      <c r="H6" s="1">
        <v>3376</v>
      </c>
      <c r="I6" s="3">
        <v>0.95734597156398105</v>
      </c>
      <c r="J6" s="3">
        <v>0.97304502369668244</v>
      </c>
      <c r="K6" s="2">
        <v>2.9108412322274884</v>
      </c>
      <c r="L6" s="3">
        <v>2.974416160922988E-2</v>
      </c>
    </row>
    <row r="7" spans="1:12" x14ac:dyDescent="0.25">
      <c r="A7" s="4" t="s">
        <v>21</v>
      </c>
      <c r="B7" s="4" t="s">
        <v>16</v>
      </c>
      <c r="C7" s="1">
        <v>1694</v>
      </c>
      <c r="D7" s="1">
        <v>117</v>
      </c>
      <c r="E7" s="3">
        <v>0.95726495726495731</v>
      </c>
      <c r="F7" s="3">
        <v>0.99145299145299148</v>
      </c>
      <c r="G7" s="2">
        <v>6.2478632478632479</v>
      </c>
      <c r="H7" s="1">
        <v>1577</v>
      </c>
      <c r="I7" s="3">
        <v>0.9632213062777425</v>
      </c>
      <c r="J7" s="3">
        <v>0.96956246036778693</v>
      </c>
      <c r="K7" s="2">
        <v>2.301838934686113</v>
      </c>
      <c r="L7" s="3">
        <v>5.9563490127851892E-3</v>
      </c>
    </row>
    <row r="8" spans="1:12" x14ac:dyDescent="0.25">
      <c r="A8" s="4" t="s">
        <v>22</v>
      </c>
      <c r="B8" s="4" t="s">
        <v>16</v>
      </c>
      <c r="C8" s="1">
        <v>1717</v>
      </c>
      <c r="D8" s="1">
        <v>93</v>
      </c>
      <c r="E8" s="3">
        <v>0.91397849462365588</v>
      </c>
      <c r="F8" s="3">
        <v>0.978494623655914</v>
      </c>
      <c r="G8" s="2">
        <v>6.774193548387097</v>
      </c>
      <c r="H8" s="1">
        <v>1624</v>
      </c>
      <c r="I8" s="3">
        <v>0.97352216748768472</v>
      </c>
      <c r="J8" s="3">
        <v>0.98091133004926112</v>
      </c>
      <c r="K8" s="2">
        <v>2.3165024630541873</v>
      </c>
      <c r="L8" s="3">
        <v>5.954367286402884E-2</v>
      </c>
    </row>
    <row r="9" spans="1:12" x14ac:dyDescent="0.25">
      <c r="A9" s="4" t="s">
        <v>23</v>
      </c>
      <c r="B9" s="4" t="s">
        <v>16</v>
      </c>
      <c r="C9" s="1">
        <v>2242</v>
      </c>
      <c r="D9" s="1">
        <v>108</v>
      </c>
      <c r="E9" s="3">
        <v>0.93518518518518523</v>
      </c>
      <c r="F9" s="3">
        <v>0.96296296296296291</v>
      </c>
      <c r="G9" s="2">
        <v>7.2407407407407405</v>
      </c>
      <c r="H9" s="1">
        <v>2134</v>
      </c>
      <c r="I9" s="3">
        <v>0.97938144329896903</v>
      </c>
      <c r="J9" s="3">
        <v>0.98547328959700098</v>
      </c>
      <c r="K9" s="2">
        <v>1.6916588566073103</v>
      </c>
      <c r="L9" s="3">
        <v>4.4196258113783804E-2</v>
      </c>
    </row>
    <row r="10" spans="1:12" x14ac:dyDescent="0.25">
      <c r="A10" s="4" t="s">
        <v>24</v>
      </c>
      <c r="B10" s="4" t="s">
        <v>16</v>
      </c>
      <c r="C10" s="1">
        <v>2833</v>
      </c>
      <c r="D10" s="1">
        <v>92</v>
      </c>
      <c r="E10" s="3">
        <v>1</v>
      </c>
      <c r="F10" s="3">
        <v>1</v>
      </c>
      <c r="G10" s="2">
        <v>4.9021739130434785</v>
      </c>
      <c r="H10" s="1">
        <v>2741</v>
      </c>
      <c r="I10" s="3">
        <v>0.97409704487413351</v>
      </c>
      <c r="J10" s="3">
        <v>0.98467712513681138</v>
      </c>
      <c r="K10" s="2">
        <v>1.9948923750456038</v>
      </c>
      <c r="L10" s="3">
        <v>-2.5902955125866489E-2</v>
      </c>
    </row>
    <row r="11" spans="1:12" x14ac:dyDescent="0.25">
      <c r="A11" s="4" t="s">
        <v>25</v>
      </c>
      <c r="B11" s="4" t="s">
        <v>16</v>
      </c>
      <c r="C11" s="1">
        <v>2923</v>
      </c>
      <c r="D11" s="1">
        <v>95</v>
      </c>
      <c r="E11" s="3">
        <v>0.90526315789473688</v>
      </c>
      <c r="F11" s="3">
        <v>0.95789473684210524</v>
      </c>
      <c r="G11" s="2">
        <v>7.6105263157894738</v>
      </c>
      <c r="H11" s="1">
        <v>2828</v>
      </c>
      <c r="I11" s="3">
        <v>0.98019801980198018</v>
      </c>
      <c r="J11" s="3">
        <v>0.98797736916548795</v>
      </c>
      <c r="K11" s="2">
        <v>1.6463932107496464</v>
      </c>
      <c r="L11" s="3">
        <v>7.49348619072433E-2</v>
      </c>
    </row>
    <row r="12" spans="1:12" x14ac:dyDescent="0.25">
      <c r="A12" s="4" t="s">
        <v>26</v>
      </c>
      <c r="B12" s="4" t="s">
        <v>16</v>
      </c>
      <c r="C12" s="1">
        <v>3098</v>
      </c>
      <c r="D12" s="1">
        <v>99</v>
      </c>
      <c r="E12" s="3">
        <v>0.92929292929292928</v>
      </c>
      <c r="F12" s="3">
        <v>0.95959595959595956</v>
      </c>
      <c r="G12" s="2">
        <v>7.5858585858585856</v>
      </c>
      <c r="H12" s="1">
        <v>2999</v>
      </c>
      <c r="I12" s="3">
        <v>0.97565855285095027</v>
      </c>
      <c r="J12" s="3">
        <v>0.98366122040680226</v>
      </c>
      <c r="K12" s="2">
        <v>1.8649549849949982</v>
      </c>
      <c r="L12" s="3">
        <v>4.6365623558020985E-2</v>
      </c>
    </row>
    <row r="13" spans="1:12" x14ac:dyDescent="0.25">
      <c r="A13" s="4" t="s">
        <v>27</v>
      </c>
      <c r="B13" s="4" t="s">
        <v>16</v>
      </c>
      <c r="C13" s="1">
        <v>3109</v>
      </c>
      <c r="D13" s="1">
        <v>123</v>
      </c>
      <c r="E13" s="3">
        <v>0.92682926829268297</v>
      </c>
      <c r="F13" s="3">
        <v>0.96747967479674801</v>
      </c>
      <c r="G13" s="2">
        <v>8.8617886178861784</v>
      </c>
      <c r="H13" s="1">
        <v>2986</v>
      </c>
      <c r="I13" s="3">
        <v>0.97555257870060286</v>
      </c>
      <c r="J13" s="3">
        <v>0.98660415271265911</v>
      </c>
      <c r="K13" s="2">
        <v>2.0495646349631613</v>
      </c>
      <c r="L13" s="3">
        <v>4.8723310407919884E-2</v>
      </c>
    </row>
    <row r="14" spans="1:12" x14ac:dyDescent="0.25">
      <c r="A14" s="4" t="s">
        <v>28</v>
      </c>
      <c r="B14" s="4" t="s">
        <v>16</v>
      </c>
      <c r="C14" s="1">
        <v>2975</v>
      </c>
      <c r="D14" s="1">
        <v>94</v>
      </c>
      <c r="E14" s="3">
        <v>0.94680851063829785</v>
      </c>
      <c r="F14" s="3">
        <v>0.96808510638297873</v>
      </c>
      <c r="G14" s="2">
        <v>7.3829787234042552</v>
      </c>
      <c r="H14" s="1">
        <v>2881</v>
      </c>
      <c r="I14" s="3">
        <v>0.96945505032974666</v>
      </c>
      <c r="J14" s="3">
        <v>0.98160360985768835</v>
      </c>
      <c r="K14" s="2">
        <v>2.5411315515446025</v>
      </c>
      <c r="L14" s="3">
        <v>2.2646539691448808E-2</v>
      </c>
    </row>
    <row r="15" spans="1:12" x14ac:dyDescent="0.25">
      <c r="A15" s="4" t="s">
        <v>29</v>
      </c>
      <c r="B15" s="4" t="s">
        <v>16</v>
      </c>
      <c r="C15" s="1">
        <v>2976</v>
      </c>
      <c r="D15" s="1">
        <v>107</v>
      </c>
      <c r="E15" s="3">
        <v>0.89719626168224298</v>
      </c>
      <c r="F15" s="3">
        <v>0.98130841121495327</v>
      </c>
      <c r="G15" s="2">
        <v>8.121495327102803</v>
      </c>
      <c r="H15" s="1">
        <v>2869</v>
      </c>
      <c r="I15" s="3">
        <v>0.97107005925409551</v>
      </c>
      <c r="J15" s="3">
        <v>0.98152666434297664</v>
      </c>
      <c r="K15" s="2">
        <v>1.9261066573719066</v>
      </c>
      <c r="L15" s="3">
        <v>7.3873797571852529E-2</v>
      </c>
    </row>
    <row r="16" spans="1:12" x14ac:dyDescent="0.25">
      <c r="A16" s="4" t="s">
        <v>30</v>
      </c>
      <c r="B16" s="4" t="s">
        <v>16</v>
      </c>
      <c r="C16" s="1">
        <v>2940</v>
      </c>
      <c r="D16" s="1">
        <v>75</v>
      </c>
      <c r="E16" s="3">
        <v>0.88</v>
      </c>
      <c r="F16" s="3">
        <v>0.98666666666666669</v>
      </c>
      <c r="G16" s="2">
        <v>9.6666666666666661</v>
      </c>
      <c r="H16" s="1">
        <v>2865</v>
      </c>
      <c r="I16" s="3">
        <v>0.9591623036649215</v>
      </c>
      <c r="J16" s="3">
        <v>0.97382198952879584</v>
      </c>
      <c r="K16" s="2">
        <v>2.7071553228621292</v>
      </c>
      <c r="L16" s="3">
        <v>7.9162303664921496E-2</v>
      </c>
    </row>
    <row r="17" spans="1:12" x14ac:dyDescent="0.25">
      <c r="A17" s="4" t="s">
        <v>31</v>
      </c>
      <c r="B17" s="4" t="s">
        <v>16</v>
      </c>
      <c r="C17" s="1">
        <v>2911</v>
      </c>
      <c r="D17" s="1">
        <v>82</v>
      </c>
      <c r="E17" s="3">
        <v>0.85365853658536583</v>
      </c>
      <c r="F17" s="3">
        <v>0.92682926829268297</v>
      </c>
      <c r="G17" s="2">
        <v>11.719512195121951</v>
      </c>
      <c r="H17" s="1">
        <v>2829</v>
      </c>
      <c r="I17" s="3">
        <v>0.95581477553905969</v>
      </c>
      <c r="J17" s="3">
        <v>0.96995404736656066</v>
      </c>
      <c r="K17" s="2">
        <v>4.0063626723223758</v>
      </c>
      <c r="L17" s="3">
        <v>0.10215623895369386</v>
      </c>
    </row>
    <row r="18" spans="1:12" x14ac:dyDescent="0.25">
      <c r="A18" s="4" t="s">
        <v>32</v>
      </c>
      <c r="B18" s="4" t="s">
        <v>16</v>
      </c>
      <c r="C18" s="1">
        <v>3347</v>
      </c>
      <c r="D18" s="1">
        <v>107</v>
      </c>
      <c r="E18" s="3">
        <v>0.93457943925233644</v>
      </c>
      <c r="F18" s="3">
        <v>0.98130841121495327</v>
      </c>
      <c r="G18" s="2">
        <v>9.0280373831775709</v>
      </c>
      <c r="H18" s="1">
        <v>3240</v>
      </c>
      <c r="I18" s="3">
        <v>0.96327160493827158</v>
      </c>
      <c r="J18" s="3">
        <v>0.97716049382716053</v>
      </c>
      <c r="K18" s="2">
        <v>2.8083333333333331</v>
      </c>
      <c r="L18" s="3">
        <v>2.8692165685935134E-2</v>
      </c>
    </row>
    <row r="19" spans="1:12" x14ac:dyDescent="0.25">
      <c r="A19" s="4" t="s">
        <v>33</v>
      </c>
      <c r="B19" s="4" t="s">
        <v>16</v>
      </c>
      <c r="C19" s="1">
        <v>3188</v>
      </c>
      <c r="D19" s="1">
        <v>100</v>
      </c>
      <c r="E19" s="3">
        <v>0.9</v>
      </c>
      <c r="F19" s="3">
        <v>0.98</v>
      </c>
      <c r="G19" s="2">
        <v>7.81</v>
      </c>
      <c r="H19" s="1">
        <v>3088</v>
      </c>
      <c r="I19" s="3">
        <v>0.96599740932642486</v>
      </c>
      <c r="J19" s="3">
        <v>0.977979274611399</v>
      </c>
      <c r="K19" s="2">
        <v>2.7124352331606216</v>
      </c>
      <c r="L19" s="3">
        <v>6.5997409326424838E-2</v>
      </c>
    </row>
    <row r="20" spans="1:12" x14ac:dyDescent="0.25">
      <c r="A20" s="4" t="s">
        <v>34</v>
      </c>
      <c r="B20" s="4" t="s">
        <v>16</v>
      </c>
      <c r="C20" s="1">
        <v>2906</v>
      </c>
      <c r="D20" s="1">
        <v>124</v>
      </c>
      <c r="E20" s="3">
        <v>0.93548387096774188</v>
      </c>
      <c r="F20" s="3">
        <v>0.95161290322580649</v>
      </c>
      <c r="G20" s="2">
        <v>7.862903225806452</v>
      </c>
      <c r="H20" s="1">
        <v>2782</v>
      </c>
      <c r="I20" s="3">
        <v>0.96261682242990654</v>
      </c>
      <c r="J20" s="3">
        <v>0.98058950395398992</v>
      </c>
      <c r="K20" s="2">
        <v>2.725017972681524</v>
      </c>
      <c r="L20" s="3">
        <v>2.7132951462164656E-2</v>
      </c>
    </row>
    <row r="21" spans="1:12" x14ac:dyDescent="0.25">
      <c r="A21" s="4" t="s">
        <v>35</v>
      </c>
      <c r="B21" s="4" t="s">
        <v>16</v>
      </c>
      <c r="C21" s="1">
        <v>3218</v>
      </c>
      <c r="D21" s="1">
        <v>119</v>
      </c>
      <c r="E21" s="3">
        <v>0.89915966386554624</v>
      </c>
      <c r="F21" s="3">
        <v>0.94957983193277307</v>
      </c>
      <c r="G21" s="2">
        <v>9.764705882352942</v>
      </c>
      <c r="H21" s="1">
        <v>3099</v>
      </c>
      <c r="I21" s="3">
        <v>0.96644078735075833</v>
      </c>
      <c r="J21" s="3">
        <v>0.9819296547273314</v>
      </c>
      <c r="K21" s="2">
        <v>2.9344949983865765</v>
      </c>
      <c r="L21" s="3">
        <v>6.7281123485212091E-2</v>
      </c>
    </row>
    <row r="22" spans="1:12" s="9" customFormat="1" ht="13.9" customHeight="1" x14ac:dyDescent="0.25">
      <c r="A22" s="9" t="s">
        <v>39</v>
      </c>
      <c r="C22" s="12">
        <f>SUM(C4:C21)</f>
        <v>54986</v>
      </c>
      <c r="E22" s="10">
        <f>AVERAGE(E4:E21)</f>
        <v>0.91480637704023537</v>
      </c>
      <c r="I22" s="10">
        <f>AVERAGE(I4:I21)</f>
        <v>0.96688283395926</v>
      </c>
      <c r="L22" s="10">
        <f>AVERAGE(L4:L21)</f>
        <v>5.2076456919024676E-2</v>
      </c>
    </row>
  </sheetData>
  <mergeCells count="2">
    <mergeCell ref="A1:I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886F-3915-4EBF-A7F9-C24D391C96D9}">
  <dimension ref="A1:L30"/>
  <sheetViews>
    <sheetView workbookViewId="0">
      <selection activeCell="A24" sqref="A24"/>
    </sheetView>
  </sheetViews>
  <sheetFormatPr defaultRowHeight="15" x14ac:dyDescent="0.25"/>
  <cols>
    <col min="2" max="2" width="13.28515625" customWidth="1"/>
    <col min="3" max="3" width="10.7109375" bestFit="1" customWidth="1"/>
  </cols>
  <sheetData>
    <row r="1" spans="1:12" s="4" customFormat="1" ht="2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L1" s="3"/>
    </row>
    <row r="2" spans="1:12" s="4" customFormat="1" x14ac:dyDescent="0.25">
      <c r="A2" s="14" t="s">
        <v>1</v>
      </c>
      <c r="B2" s="14"/>
      <c r="C2" s="14"/>
      <c r="D2" s="14"/>
      <c r="E2" s="14"/>
    </row>
    <row r="3" spans="1:12" s="4" customFormat="1" ht="13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36</v>
      </c>
    </row>
    <row r="4" spans="1:12" x14ac:dyDescent="0.25">
      <c r="A4" s="4" t="s">
        <v>13</v>
      </c>
      <c r="B4" s="4" t="s">
        <v>17</v>
      </c>
      <c r="C4" s="1">
        <v>8468</v>
      </c>
      <c r="D4" s="1">
        <v>568</v>
      </c>
      <c r="E4" s="7">
        <v>0.54929577464788737</v>
      </c>
      <c r="F4" s="3">
        <v>0.66373239436619713</v>
      </c>
      <c r="G4" s="2">
        <v>19.825704225352112</v>
      </c>
      <c r="H4" s="1">
        <v>7900</v>
      </c>
      <c r="I4" s="7">
        <v>0.96772151898734182</v>
      </c>
      <c r="J4" s="3">
        <v>0.98101265822784811</v>
      </c>
      <c r="K4" s="2">
        <v>2.9629113924050632</v>
      </c>
      <c r="L4" s="3">
        <v>0.41842574433945445</v>
      </c>
    </row>
    <row r="5" spans="1:12" x14ac:dyDescent="0.25">
      <c r="A5" s="4" t="s">
        <v>19</v>
      </c>
      <c r="B5" s="4" t="s">
        <v>17</v>
      </c>
      <c r="C5" s="1">
        <v>7759</v>
      </c>
      <c r="D5" s="1">
        <v>544</v>
      </c>
      <c r="E5" s="3">
        <v>0.59007352941176472</v>
      </c>
      <c r="F5" s="3">
        <v>0.69301470588235292</v>
      </c>
      <c r="G5" s="2">
        <v>21.222426470588236</v>
      </c>
      <c r="H5" s="1">
        <v>7215</v>
      </c>
      <c r="I5" s="3">
        <v>0.96410256410256412</v>
      </c>
      <c r="J5" s="3">
        <v>0.98142758142758146</v>
      </c>
      <c r="K5" s="2">
        <v>3.0645876645876644</v>
      </c>
      <c r="L5" s="3">
        <v>0.3740290346907994</v>
      </c>
    </row>
    <row r="6" spans="1:12" x14ac:dyDescent="0.25">
      <c r="A6" s="4" t="s">
        <v>20</v>
      </c>
      <c r="B6" s="4" t="s">
        <v>17</v>
      </c>
      <c r="C6" s="1">
        <v>5460</v>
      </c>
      <c r="D6" s="1">
        <v>394</v>
      </c>
      <c r="E6" s="3">
        <v>0.63451776649746194</v>
      </c>
      <c r="F6" s="3">
        <v>0.7258883248730964</v>
      </c>
      <c r="G6" s="2">
        <v>19.157360406091371</v>
      </c>
      <c r="H6" s="1">
        <v>5066</v>
      </c>
      <c r="I6" s="3">
        <v>0.96861429135412558</v>
      </c>
      <c r="J6" s="3">
        <v>0.98006316620607969</v>
      </c>
      <c r="K6" s="2">
        <v>2.7970785629688115</v>
      </c>
      <c r="L6" s="3">
        <v>0.33409652485666363</v>
      </c>
    </row>
    <row r="7" spans="1:12" x14ac:dyDescent="0.25">
      <c r="A7" s="4" t="s">
        <v>21</v>
      </c>
      <c r="B7" s="4" t="s">
        <v>17</v>
      </c>
      <c r="C7" s="1">
        <v>828</v>
      </c>
      <c r="D7" s="1">
        <v>50</v>
      </c>
      <c r="E7" s="3">
        <v>0.86</v>
      </c>
      <c r="F7" s="3">
        <v>0.96</v>
      </c>
      <c r="G7" s="2">
        <v>9.3000000000000007</v>
      </c>
      <c r="H7" s="1">
        <v>778</v>
      </c>
      <c r="I7" s="3">
        <v>0.97300771208226222</v>
      </c>
      <c r="J7" s="3">
        <v>0.98200514138817485</v>
      </c>
      <c r="K7" s="2">
        <v>1.5694087403598971</v>
      </c>
      <c r="L7" s="3">
        <v>0.11300771208226223</v>
      </c>
    </row>
    <row r="8" spans="1:12" x14ac:dyDescent="0.25">
      <c r="A8" s="4" t="s">
        <v>22</v>
      </c>
      <c r="B8" s="4" t="s">
        <v>17</v>
      </c>
      <c r="C8" s="1">
        <v>1074</v>
      </c>
      <c r="D8" s="1">
        <v>52</v>
      </c>
      <c r="E8" s="3">
        <v>0.82692307692307687</v>
      </c>
      <c r="F8" s="3">
        <v>0.84615384615384615</v>
      </c>
      <c r="G8" s="2">
        <v>13.057692307692308</v>
      </c>
      <c r="H8" s="1">
        <v>1022</v>
      </c>
      <c r="I8" s="3">
        <v>0.94911937377690803</v>
      </c>
      <c r="J8" s="3">
        <v>0.95988258317025443</v>
      </c>
      <c r="K8" s="2">
        <v>3.2681017612524461</v>
      </c>
      <c r="L8" s="3">
        <v>0.12219629685383115</v>
      </c>
    </row>
    <row r="9" spans="1:12" x14ac:dyDescent="0.25">
      <c r="A9" s="4" t="s">
        <v>23</v>
      </c>
      <c r="B9" s="4" t="s">
        <v>17</v>
      </c>
      <c r="C9" s="1">
        <v>2166</v>
      </c>
      <c r="D9" s="1">
        <v>111</v>
      </c>
      <c r="E9" s="3">
        <v>0.87387387387387383</v>
      </c>
      <c r="F9" s="3">
        <v>0.93693693693693691</v>
      </c>
      <c r="G9" s="2">
        <v>12.27027027027027</v>
      </c>
      <c r="H9" s="1">
        <v>2055</v>
      </c>
      <c r="I9" s="3">
        <v>0.94987834549878347</v>
      </c>
      <c r="J9" s="3">
        <v>0.96301703163017027</v>
      </c>
      <c r="K9" s="2">
        <v>3.3897810218978104</v>
      </c>
      <c r="L9" s="3">
        <v>7.6004471624909642E-2</v>
      </c>
    </row>
    <row r="10" spans="1:12" x14ac:dyDescent="0.25">
      <c r="A10" s="4" t="s">
        <v>24</v>
      </c>
      <c r="B10" s="4" t="s">
        <v>17</v>
      </c>
      <c r="C10" s="1">
        <v>3026</v>
      </c>
      <c r="D10" s="1">
        <v>228</v>
      </c>
      <c r="E10" s="3">
        <v>0.67105263157894735</v>
      </c>
      <c r="F10" s="3">
        <v>0.82894736842105265</v>
      </c>
      <c r="G10" s="2">
        <v>22.228070175438596</v>
      </c>
      <c r="H10" s="1">
        <v>2798</v>
      </c>
      <c r="I10" s="3">
        <v>0.8981415296640457</v>
      </c>
      <c r="J10" s="3">
        <v>0.91279485346676192</v>
      </c>
      <c r="K10" s="2">
        <v>8.4871336669049313</v>
      </c>
      <c r="L10" s="3">
        <v>0.22708889808509836</v>
      </c>
    </row>
    <row r="11" spans="1:12" x14ac:dyDescent="0.25">
      <c r="A11" s="4" t="s">
        <v>25</v>
      </c>
      <c r="B11" s="4" t="s">
        <v>17</v>
      </c>
      <c r="C11" s="1">
        <v>3921</v>
      </c>
      <c r="D11" s="1">
        <v>288</v>
      </c>
      <c r="E11" s="3">
        <v>0.74652777777777779</v>
      </c>
      <c r="F11" s="3">
        <v>0.80902777777777779</v>
      </c>
      <c r="G11" s="2">
        <v>16.774305555555557</v>
      </c>
      <c r="H11" s="1">
        <v>3633</v>
      </c>
      <c r="I11" s="3">
        <v>0.94192127718139274</v>
      </c>
      <c r="J11" s="3">
        <v>0.95072942471786404</v>
      </c>
      <c r="K11" s="2">
        <v>5.0633085604183874</v>
      </c>
      <c r="L11" s="3">
        <v>0.19539349940361495</v>
      </c>
    </row>
    <row r="12" spans="1:12" x14ac:dyDescent="0.25">
      <c r="A12" s="4" t="s">
        <v>26</v>
      </c>
      <c r="B12" s="4" t="s">
        <v>17</v>
      </c>
      <c r="C12" s="1">
        <v>4583</v>
      </c>
      <c r="D12" s="1">
        <v>350</v>
      </c>
      <c r="E12" s="3">
        <v>0.77428571428571424</v>
      </c>
      <c r="F12" s="3">
        <v>0.84285714285714286</v>
      </c>
      <c r="G12" s="2">
        <v>15.282857142857143</v>
      </c>
      <c r="H12" s="1">
        <v>4233</v>
      </c>
      <c r="I12" s="3">
        <v>0.95416961965509095</v>
      </c>
      <c r="J12" s="3">
        <v>0.9655090952043468</v>
      </c>
      <c r="K12" s="2">
        <v>4.3871958421922983</v>
      </c>
      <c r="L12" s="3">
        <v>0.17988390536937671</v>
      </c>
    </row>
    <row r="13" spans="1:12" x14ac:dyDescent="0.25">
      <c r="A13" s="4" t="s">
        <v>27</v>
      </c>
      <c r="B13" s="4" t="s">
        <v>17</v>
      </c>
      <c r="C13" s="1">
        <v>6160</v>
      </c>
      <c r="D13" s="1">
        <v>382</v>
      </c>
      <c r="E13" s="3">
        <v>0.79842931937172779</v>
      </c>
      <c r="F13" s="3">
        <v>0.90314136125654454</v>
      </c>
      <c r="G13" s="2">
        <v>13.861256544502618</v>
      </c>
      <c r="H13" s="1">
        <v>5778</v>
      </c>
      <c r="I13" s="3">
        <v>0.96123226029768083</v>
      </c>
      <c r="J13" s="3">
        <v>0.97611630321910692</v>
      </c>
      <c r="K13" s="2">
        <v>4.2166839736933195</v>
      </c>
      <c r="L13" s="3">
        <v>0.16280294092595304</v>
      </c>
    </row>
    <row r="14" spans="1:12" x14ac:dyDescent="0.25">
      <c r="A14" s="4" t="s">
        <v>28</v>
      </c>
      <c r="B14" s="4" t="s">
        <v>17</v>
      </c>
      <c r="C14" s="1">
        <v>4762</v>
      </c>
      <c r="D14" s="1">
        <v>339</v>
      </c>
      <c r="E14" s="3">
        <v>0.76696165191740417</v>
      </c>
      <c r="F14" s="3">
        <v>0.87905604719764008</v>
      </c>
      <c r="G14" s="2">
        <v>14.867256637168142</v>
      </c>
      <c r="H14" s="1">
        <v>4423</v>
      </c>
      <c r="I14" s="3">
        <v>0.95704273117793348</v>
      </c>
      <c r="J14" s="3">
        <v>0.97445172959529736</v>
      </c>
      <c r="K14" s="2">
        <v>4.3472756047931265</v>
      </c>
      <c r="L14" s="3">
        <v>0.19008107926052931</v>
      </c>
    </row>
    <row r="15" spans="1:12" x14ac:dyDescent="0.25">
      <c r="A15" s="4" t="s">
        <v>29</v>
      </c>
      <c r="B15" s="4" t="s">
        <v>17</v>
      </c>
      <c r="C15" s="1">
        <v>3873</v>
      </c>
      <c r="D15" s="1">
        <v>291</v>
      </c>
      <c r="E15" s="3">
        <v>0.70790378006872856</v>
      </c>
      <c r="F15" s="3">
        <v>0.90378006872852235</v>
      </c>
      <c r="G15" s="2">
        <v>15.900343642611684</v>
      </c>
      <c r="H15" s="1">
        <v>3582</v>
      </c>
      <c r="I15" s="3">
        <v>0.94109436069235064</v>
      </c>
      <c r="J15" s="3">
        <v>0.9642657733109995</v>
      </c>
      <c r="K15" s="2">
        <v>5.7498604131769957</v>
      </c>
      <c r="L15" s="3">
        <v>0.23319058062362208</v>
      </c>
    </row>
    <row r="16" spans="1:12" x14ac:dyDescent="0.25">
      <c r="A16" s="4" t="s">
        <v>30</v>
      </c>
      <c r="B16" s="4" t="s">
        <v>17</v>
      </c>
      <c r="C16" s="1">
        <v>6666</v>
      </c>
      <c r="D16" s="1">
        <v>637</v>
      </c>
      <c r="E16" s="3">
        <v>0.8571428571428571</v>
      </c>
      <c r="F16" s="3">
        <v>0.92307692307692313</v>
      </c>
      <c r="G16" s="2">
        <v>8.8021978021978029</v>
      </c>
      <c r="H16" s="1">
        <v>6029</v>
      </c>
      <c r="I16" s="3">
        <v>0.97296400729805943</v>
      </c>
      <c r="J16" s="3">
        <v>0.98258417648034502</v>
      </c>
      <c r="K16" s="2">
        <v>3.0978603416818711</v>
      </c>
      <c r="L16" s="3">
        <v>0.11582115015520233</v>
      </c>
    </row>
    <row r="17" spans="1:12" x14ac:dyDescent="0.25">
      <c r="A17" s="4" t="s">
        <v>31</v>
      </c>
      <c r="B17" s="4" t="s">
        <v>17</v>
      </c>
      <c r="C17" s="1">
        <v>14528</v>
      </c>
      <c r="D17" s="1">
        <v>1185</v>
      </c>
      <c r="E17" s="3">
        <v>0.9586497890295359</v>
      </c>
      <c r="F17" s="3">
        <v>0.98227848101265824</v>
      </c>
      <c r="G17" s="2">
        <v>5.4953586497890292</v>
      </c>
      <c r="H17" s="1">
        <v>13343</v>
      </c>
      <c r="I17" s="3">
        <v>0.98516075845012363</v>
      </c>
      <c r="J17" s="3">
        <v>0.99018211796447575</v>
      </c>
      <c r="K17" s="2">
        <v>2.2123960128906544</v>
      </c>
      <c r="L17" s="3">
        <v>2.6510969420587727E-2</v>
      </c>
    </row>
    <row r="18" spans="1:12" x14ac:dyDescent="0.25">
      <c r="A18" s="4" t="s">
        <v>32</v>
      </c>
      <c r="B18" s="4" t="s">
        <v>17</v>
      </c>
      <c r="C18" s="1">
        <v>20206</v>
      </c>
      <c r="D18" s="1">
        <v>1265</v>
      </c>
      <c r="E18" s="3">
        <v>0.94150197628458498</v>
      </c>
      <c r="F18" s="3">
        <v>0.97391304347826091</v>
      </c>
      <c r="G18" s="2">
        <v>7.6972332015810281</v>
      </c>
      <c r="H18" s="1">
        <v>18941</v>
      </c>
      <c r="I18" s="3">
        <v>0.97534449078718122</v>
      </c>
      <c r="J18" s="3">
        <v>0.98263027295285355</v>
      </c>
      <c r="K18" s="2">
        <v>2.2934375164986007</v>
      </c>
      <c r="L18" s="3">
        <v>3.3842514502596233E-2</v>
      </c>
    </row>
    <row r="19" spans="1:12" x14ac:dyDescent="0.25">
      <c r="A19" s="4" t="s">
        <v>33</v>
      </c>
      <c r="B19" s="4" t="s">
        <v>17</v>
      </c>
      <c r="C19" s="1">
        <v>14277</v>
      </c>
      <c r="D19" s="1">
        <v>1164</v>
      </c>
      <c r="E19" s="3">
        <v>0.91237113402061853</v>
      </c>
      <c r="F19" s="3">
        <v>0.96391752577319589</v>
      </c>
      <c r="G19" s="2">
        <v>8.0841924398625427</v>
      </c>
      <c r="H19" s="1">
        <v>13113</v>
      </c>
      <c r="I19" s="3">
        <v>0.96797071608327612</v>
      </c>
      <c r="J19" s="3">
        <v>0.98070616945016398</v>
      </c>
      <c r="K19" s="2">
        <v>3.0202852131472584</v>
      </c>
      <c r="L19" s="3">
        <v>5.5599582062657582E-2</v>
      </c>
    </row>
    <row r="20" spans="1:12" x14ac:dyDescent="0.25">
      <c r="A20" s="4" t="s">
        <v>34</v>
      </c>
      <c r="B20" s="4" t="s">
        <v>17</v>
      </c>
      <c r="C20" s="1">
        <v>6830</v>
      </c>
      <c r="D20" s="1">
        <v>518</v>
      </c>
      <c r="E20" s="3">
        <v>0.84555984555984554</v>
      </c>
      <c r="F20" s="3">
        <v>0.93436293436293438</v>
      </c>
      <c r="G20" s="2">
        <v>11</v>
      </c>
      <c r="H20" s="1">
        <v>6312</v>
      </c>
      <c r="I20" s="3">
        <v>0.96467046894803554</v>
      </c>
      <c r="J20" s="3">
        <v>0.97797845373891001</v>
      </c>
      <c r="K20" s="2">
        <v>3.6787072243346008</v>
      </c>
      <c r="L20" s="3">
        <v>0.11911062338819001</v>
      </c>
    </row>
    <row r="21" spans="1:12" x14ac:dyDescent="0.25">
      <c r="A21" s="4" t="s">
        <v>35</v>
      </c>
      <c r="B21" s="4" t="s">
        <v>17</v>
      </c>
      <c r="C21" s="1">
        <v>5323</v>
      </c>
      <c r="D21" s="1">
        <v>447</v>
      </c>
      <c r="E21" s="3">
        <v>0.78747203579418346</v>
      </c>
      <c r="F21" s="3">
        <v>0.92170022371364657</v>
      </c>
      <c r="G21" s="2">
        <v>13.380313199105146</v>
      </c>
      <c r="H21" s="1">
        <v>4876</v>
      </c>
      <c r="I21" s="3">
        <v>0.94995898277276458</v>
      </c>
      <c r="J21" s="3">
        <v>0.96821164889253486</v>
      </c>
      <c r="K21" s="2">
        <v>5.0141509433962268</v>
      </c>
      <c r="L21" s="3">
        <v>0.16248694697858113</v>
      </c>
    </row>
    <row r="22" spans="1:12" s="9" customFormat="1" x14ac:dyDescent="0.25">
      <c r="A22" s="9" t="s">
        <v>38</v>
      </c>
      <c r="C22" s="12">
        <f>SUM(C4:C21)</f>
        <v>119910</v>
      </c>
      <c r="E22" s="10">
        <f>AVERAGE(E4:E21)</f>
        <v>0.78347458523255498</v>
      </c>
      <c r="I22" s="10">
        <f>AVERAGE(I4:I21)</f>
        <v>0.95789527826721765</v>
      </c>
      <c r="L22" s="10">
        <f>AVERAGE(L4:L21)</f>
        <v>0.17442069303466282</v>
      </c>
    </row>
    <row r="26" spans="1:12" x14ac:dyDescent="0.25">
      <c r="G26" s="3"/>
    </row>
    <row r="27" spans="1:12" x14ac:dyDescent="0.25">
      <c r="C27" s="3">
        <f>(E22+I22)</f>
        <v>1.7413698634997727</v>
      </c>
    </row>
    <row r="28" spans="1:12" x14ac:dyDescent="0.25">
      <c r="C28">
        <f>174-200</f>
        <v>-26</v>
      </c>
    </row>
    <row r="29" spans="1:12" x14ac:dyDescent="0.25">
      <c r="C29">
        <f>26/2</f>
        <v>13</v>
      </c>
    </row>
    <row r="30" spans="1:12" x14ac:dyDescent="0.25">
      <c r="C30">
        <f>13+17.44</f>
        <v>30.44</v>
      </c>
    </row>
  </sheetData>
  <mergeCells count="2">
    <mergeCell ref="A1:I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B8D3-07BE-4AC2-B19F-A7AF5AFCB7BE}">
  <dimension ref="A1:L22"/>
  <sheetViews>
    <sheetView workbookViewId="0">
      <selection activeCell="J22" sqref="J22"/>
    </sheetView>
  </sheetViews>
  <sheetFormatPr defaultRowHeight="15" x14ac:dyDescent="0.25"/>
  <cols>
    <col min="2" max="2" width="14.28515625" customWidth="1"/>
    <col min="12" max="12" width="19.7109375" customWidth="1"/>
  </cols>
  <sheetData>
    <row r="1" spans="1:12" ht="2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4"/>
      <c r="K1" s="4"/>
      <c r="L1" s="3"/>
    </row>
    <row r="2" spans="1:12" s="4" customFormat="1" x14ac:dyDescent="0.25">
      <c r="A2" s="5" t="s">
        <v>1</v>
      </c>
      <c r="B2" s="5"/>
      <c r="C2" s="5"/>
      <c r="D2" s="5"/>
      <c r="E2" s="5"/>
    </row>
    <row r="3" spans="1:12" ht="90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36</v>
      </c>
    </row>
    <row r="4" spans="1:12" x14ac:dyDescent="0.25">
      <c r="A4" s="4" t="s">
        <v>13</v>
      </c>
      <c r="B4" s="4" t="s">
        <v>18</v>
      </c>
      <c r="C4" s="1">
        <v>18706</v>
      </c>
      <c r="D4" s="1">
        <v>3695</v>
      </c>
      <c r="E4" s="8">
        <v>0.51772665764546688</v>
      </c>
      <c r="F4" s="7">
        <v>0.63004059539918811</v>
      </c>
      <c r="G4" s="2">
        <v>24.708525033829499</v>
      </c>
      <c r="H4" s="1">
        <v>15011</v>
      </c>
      <c r="I4" s="3">
        <v>0.87256012257677706</v>
      </c>
      <c r="J4" s="7">
        <v>0.91199786822996465</v>
      </c>
      <c r="K4" s="2">
        <v>8.1139164612617414</v>
      </c>
      <c r="L4" s="3">
        <v>0.28195727283077698</v>
      </c>
    </row>
    <row r="5" spans="1:12" x14ac:dyDescent="0.25">
      <c r="A5" s="4" t="s">
        <v>19</v>
      </c>
      <c r="B5" s="4" t="s">
        <v>18</v>
      </c>
      <c r="C5" s="1">
        <v>17231</v>
      </c>
      <c r="D5" s="1">
        <v>3627</v>
      </c>
      <c r="E5" s="3">
        <v>0.52109181141439209</v>
      </c>
      <c r="F5" s="3">
        <v>0.67493796526054595</v>
      </c>
      <c r="G5" s="2">
        <v>24.18665563826854</v>
      </c>
      <c r="H5" s="1">
        <v>13604</v>
      </c>
      <c r="I5" s="3">
        <v>0.88224051749485444</v>
      </c>
      <c r="J5" s="3">
        <v>0.91789179653043218</v>
      </c>
      <c r="K5" s="2">
        <v>8.1734783887092028</v>
      </c>
      <c r="L5" s="3">
        <f>J5-F5</f>
        <v>0.24295383126988623</v>
      </c>
    </row>
    <row r="6" spans="1:12" x14ac:dyDescent="0.25">
      <c r="A6" s="4" t="s">
        <v>20</v>
      </c>
      <c r="B6" s="4" t="s">
        <v>18</v>
      </c>
      <c r="C6" s="1">
        <v>11900</v>
      </c>
      <c r="D6" s="1">
        <v>2414</v>
      </c>
      <c r="E6" s="3">
        <v>0.53148301574150791</v>
      </c>
      <c r="F6" s="3">
        <v>0.69801159900579945</v>
      </c>
      <c r="G6" s="2">
        <v>22.128417564208782</v>
      </c>
      <c r="H6" s="1">
        <v>9486</v>
      </c>
      <c r="I6" s="3">
        <v>0.89194602572211679</v>
      </c>
      <c r="J6" s="3">
        <v>0.92736664558296433</v>
      </c>
      <c r="K6" s="2">
        <v>7.2446763651697239</v>
      </c>
      <c r="L6" s="3">
        <v>0.22935504657716488</v>
      </c>
    </row>
    <row r="7" spans="1:12" x14ac:dyDescent="0.25">
      <c r="A7" s="4" t="s">
        <v>21</v>
      </c>
      <c r="B7" s="4" t="s">
        <v>18</v>
      </c>
      <c r="C7" s="1">
        <v>2489</v>
      </c>
      <c r="D7" s="1">
        <v>453</v>
      </c>
      <c r="E7" s="3">
        <v>0.86975717439293598</v>
      </c>
      <c r="F7" s="3">
        <v>0.91390728476821192</v>
      </c>
      <c r="G7" s="2">
        <v>9.6490066225165556</v>
      </c>
      <c r="H7" s="1">
        <v>2036</v>
      </c>
      <c r="I7" s="3">
        <v>0.91257367387033395</v>
      </c>
      <c r="J7" s="3">
        <v>0.94056974459724951</v>
      </c>
      <c r="K7" s="2">
        <v>6.351178781925344</v>
      </c>
      <c r="L7" s="3">
        <v>2.6662459829037588E-2</v>
      </c>
    </row>
    <row r="8" spans="1:12" x14ac:dyDescent="0.25">
      <c r="A8" s="4" t="s">
        <v>22</v>
      </c>
      <c r="B8" s="4" t="s">
        <v>18</v>
      </c>
      <c r="C8" s="1">
        <v>3208</v>
      </c>
      <c r="D8" s="1">
        <v>474</v>
      </c>
      <c r="E8" s="3">
        <v>0.90717299578059074</v>
      </c>
      <c r="F8" s="3">
        <v>0.92616033755274263</v>
      </c>
      <c r="G8" s="2">
        <v>8.3649789029535864</v>
      </c>
      <c r="H8" s="1">
        <v>2734</v>
      </c>
      <c r="I8" s="3">
        <v>0.9323335771762985</v>
      </c>
      <c r="J8" s="3">
        <v>0.94879297732260426</v>
      </c>
      <c r="K8" s="2">
        <v>5.2044623262618872</v>
      </c>
      <c r="L8" s="3">
        <v>2.2632639769861629E-2</v>
      </c>
    </row>
    <row r="9" spans="1:12" x14ac:dyDescent="0.25">
      <c r="A9" s="4" t="s">
        <v>23</v>
      </c>
      <c r="B9" s="4" t="s">
        <v>18</v>
      </c>
      <c r="C9" s="1">
        <v>6718</v>
      </c>
      <c r="D9" s="1">
        <v>1311</v>
      </c>
      <c r="E9" s="3">
        <v>0.83066361556064072</v>
      </c>
      <c r="F9" s="3">
        <v>0.87185354691075512</v>
      </c>
      <c r="G9" s="2">
        <v>13.990083905415712</v>
      </c>
      <c r="H9" s="1">
        <v>5407</v>
      </c>
      <c r="I9" s="3">
        <v>0.911226188274459</v>
      </c>
      <c r="J9" s="3">
        <v>0.92953578694285188</v>
      </c>
      <c r="K9" s="2">
        <v>7.5783243943036807</v>
      </c>
      <c r="L9" s="3">
        <v>5.7682240032096765E-2</v>
      </c>
    </row>
    <row r="10" spans="1:12" x14ac:dyDescent="0.25">
      <c r="A10" s="4" t="s">
        <v>24</v>
      </c>
      <c r="B10" s="4" t="s">
        <v>18</v>
      </c>
      <c r="C10" s="1">
        <v>7263</v>
      </c>
      <c r="D10" s="1">
        <v>1529</v>
      </c>
      <c r="E10" s="3">
        <v>0.69457161543492474</v>
      </c>
      <c r="F10" s="3">
        <v>0.73315892740353172</v>
      </c>
      <c r="G10" s="2">
        <v>25.923479398299541</v>
      </c>
      <c r="H10" s="1">
        <v>5734</v>
      </c>
      <c r="I10" s="3">
        <v>0.87338681548657138</v>
      </c>
      <c r="J10" s="3">
        <v>0.9042553191489362</v>
      </c>
      <c r="K10" s="2">
        <v>11.249912800837112</v>
      </c>
      <c r="L10" s="3">
        <v>0.17109639174540447</v>
      </c>
    </row>
    <row r="11" spans="1:12" x14ac:dyDescent="0.25">
      <c r="A11" s="4" t="s">
        <v>25</v>
      </c>
      <c r="B11" s="4" t="s">
        <v>18</v>
      </c>
      <c r="C11" s="1">
        <v>8409</v>
      </c>
      <c r="D11" s="1">
        <v>2030</v>
      </c>
      <c r="E11" s="3">
        <v>0.71921182266009853</v>
      </c>
      <c r="F11" s="3">
        <v>0.79655172413793107</v>
      </c>
      <c r="G11" s="2">
        <v>20.952709359605912</v>
      </c>
      <c r="H11" s="1">
        <v>6379</v>
      </c>
      <c r="I11" s="3">
        <v>0.88430788524847159</v>
      </c>
      <c r="J11" s="3">
        <v>0.91472017557610907</v>
      </c>
      <c r="K11" s="2">
        <v>10.47625019595548</v>
      </c>
      <c r="L11" s="3">
        <v>0.118168451438178</v>
      </c>
    </row>
    <row r="12" spans="1:12" x14ac:dyDescent="0.25">
      <c r="A12" s="4" t="s">
        <v>26</v>
      </c>
      <c r="B12" s="4" t="s">
        <v>18</v>
      </c>
      <c r="C12" s="1">
        <v>10712</v>
      </c>
      <c r="D12" s="1">
        <v>2471</v>
      </c>
      <c r="E12" s="3">
        <v>0.66653176851477136</v>
      </c>
      <c r="F12" s="3">
        <v>0.75556454876568191</v>
      </c>
      <c r="G12" s="2">
        <v>24.688789963577499</v>
      </c>
      <c r="H12" s="1">
        <v>8241</v>
      </c>
      <c r="I12" s="3">
        <v>0.86919063220482951</v>
      </c>
      <c r="J12" s="3">
        <v>0.89612911054483679</v>
      </c>
      <c r="K12" s="2">
        <v>12.915786919063221</v>
      </c>
      <c r="L12" s="3">
        <v>0.14056456177915488</v>
      </c>
    </row>
    <row r="13" spans="1:12" x14ac:dyDescent="0.25">
      <c r="A13" s="4" t="s">
        <v>27</v>
      </c>
      <c r="B13" s="4" t="s">
        <v>18</v>
      </c>
      <c r="C13" s="1">
        <v>11783</v>
      </c>
      <c r="D13" s="1">
        <v>2191</v>
      </c>
      <c r="E13" s="3">
        <v>0.60429027841168415</v>
      </c>
      <c r="F13" s="3">
        <v>0.72797809219534459</v>
      </c>
      <c r="G13" s="2">
        <v>25.179826563213144</v>
      </c>
      <c r="H13" s="1">
        <v>9592</v>
      </c>
      <c r="I13" s="3">
        <v>0.8369474562135113</v>
      </c>
      <c r="J13" s="3">
        <v>0.87187239366138447</v>
      </c>
      <c r="K13" s="2">
        <v>16.967368640533778</v>
      </c>
      <c r="L13" s="3">
        <v>0.14389430146603988</v>
      </c>
    </row>
    <row r="14" spans="1:12" x14ac:dyDescent="0.25">
      <c r="A14" s="4" t="s">
        <v>28</v>
      </c>
      <c r="B14" s="4" t="s">
        <v>18</v>
      </c>
      <c r="C14" s="1">
        <v>10712</v>
      </c>
      <c r="D14" s="1">
        <v>1959</v>
      </c>
      <c r="E14" s="3">
        <v>0.55181214905564069</v>
      </c>
      <c r="F14" s="3">
        <v>0.66768759571209801</v>
      </c>
      <c r="G14" s="2">
        <v>25.880040837161818</v>
      </c>
      <c r="H14" s="1">
        <v>8753</v>
      </c>
      <c r="I14" s="3">
        <v>0.84496743973494803</v>
      </c>
      <c r="J14" s="3">
        <v>0.8808408545641494</v>
      </c>
      <c r="K14" s="2">
        <v>14.963783845538673</v>
      </c>
      <c r="L14" s="3">
        <v>0.21315325885205139</v>
      </c>
    </row>
    <row r="15" spans="1:12" x14ac:dyDescent="0.25">
      <c r="A15" s="4" t="s">
        <v>29</v>
      </c>
      <c r="B15" s="4" t="s">
        <v>18</v>
      </c>
      <c r="C15" s="1">
        <v>10929</v>
      </c>
      <c r="D15" s="1">
        <v>1998</v>
      </c>
      <c r="E15" s="3">
        <v>0.54504504504504503</v>
      </c>
      <c r="F15" s="3">
        <v>0.66816816816816815</v>
      </c>
      <c r="G15" s="2">
        <v>24.267267267267268</v>
      </c>
      <c r="H15" s="1">
        <v>8931</v>
      </c>
      <c r="I15" s="3">
        <v>0.84951293248236481</v>
      </c>
      <c r="J15" s="3">
        <v>0.89239726794311947</v>
      </c>
      <c r="K15" s="2">
        <v>13.126301645952301</v>
      </c>
      <c r="L15" s="3">
        <v>0.22422909977495131</v>
      </c>
    </row>
    <row r="16" spans="1:12" x14ac:dyDescent="0.25">
      <c r="A16" s="4" t="s">
        <v>30</v>
      </c>
      <c r="B16" s="4" t="s">
        <v>18</v>
      </c>
      <c r="C16" s="1">
        <v>10317</v>
      </c>
      <c r="D16" s="1">
        <v>1827</v>
      </c>
      <c r="E16" s="3">
        <v>0.47892720306513409</v>
      </c>
      <c r="F16" s="3">
        <v>0.59222769567597155</v>
      </c>
      <c r="G16" s="2">
        <v>32.209085933223861</v>
      </c>
      <c r="H16" s="1">
        <v>8490</v>
      </c>
      <c r="I16" s="3">
        <v>0.82838633686690222</v>
      </c>
      <c r="J16" s="3">
        <v>0.86654888103651351</v>
      </c>
      <c r="K16" s="2">
        <v>15.277620730270908</v>
      </c>
      <c r="L16" s="3">
        <v>0.27432118536054195</v>
      </c>
    </row>
    <row r="17" spans="1:12" x14ac:dyDescent="0.25">
      <c r="A17" s="4" t="s">
        <v>31</v>
      </c>
      <c r="B17" s="4" t="s">
        <v>18</v>
      </c>
      <c r="C17" s="1">
        <v>10608</v>
      </c>
      <c r="D17" s="1">
        <v>1990</v>
      </c>
      <c r="E17" s="3">
        <v>0.5939698492462312</v>
      </c>
      <c r="F17" s="3">
        <v>0.68040201005025125</v>
      </c>
      <c r="G17" s="2">
        <v>27.265829145728642</v>
      </c>
      <c r="H17" s="1">
        <v>8618</v>
      </c>
      <c r="I17" s="3">
        <v>0.85704339754003245</v>
      </c>
      <c r="J17" s="3">
        <v>0.8933627291715015</v>
      </c>
      <c r="K17" s="2">
        <v>11.322232536551404</v>
      </c>
      <c r="L17" s="3">
        <v>0.21296071912125025</v>
      </c>
    </row>
    <row r="18" spans="1:12" x14ac:dyDescent="0.25">
      <c r="A18" s="4" t="s">
        <v>32</v>
      </c>
      <c r="B18" s="4" t="s">
        <v>18</v>
      </c>
      <c r="C18" s="1">
        <v>13371</v>
      </c>
      <c r="D18" s="1">
        <v>2517</v>
      </c>
      <c r="E18" s="3">
        <v>0.61144219308700831</v>
      </c>
      <c r="F18" s="3">
        <v>0.70202622169249107</v>
      </c>
      <c r="G18" s="2">
        <v>27.122367898291618</v>
      </c>
      <c r="H18" s="1">
        <v>10854</v>
      </c>
      <c r="I18" s="3">
        <v>0.8758061544131196</v>
      </c>
      <c r="J18" s="3">
        <v>0.91155334438916524</v>
      </c>
      <c r="K18" s="2">
        <v>9.7424912474663721</v>
      </c>
      <c r="L18" s="3">
        <v>0.20952712269667417</v>
      </c>
    </row>
    <row r="19" spans="1:12" x14ac:dyDescent="0.25">
      <c r="A19" s="4" t="s">
        <v>33</v>
      </c>
      <c r="B19" s="4" t="s">
        <v>18</v>
      </c>
      <c r="C19" s="1">
        <v>14227</v>
      </c>
      <c r="D19" s="1">
        <v>2661</v>
      </c>
      <c r="E19" s="3">
        <v>0.63246899661781286</v>
      </c>
      <c r="F19" s="3">
        <v>0.72303645246148063</v>
      </c>
      <c r="G19" s="2">
        <v>22.113866967305523</v>
      </c>
      <c r="H19" s="1">
        <v>11566</v>
      </c>
      <c r="I19" s="3">
        <v>0.86520836935846446</v>
      </c>
      <c r="J19" s="3">
        <v>0.90229984437143351</v>
      </c>
      <c r="K19" s="2">
        <v>10.36607297250562</v>
      </c>
      <c r="L19" s="3">
        <v>0.17926339190995288</v>
      </c>
    </row>
    <row r="20" spans="1:12" x14ac:dyDescent="0.25">
      <c r="A20" s="4" t="s">
        <v>34</v>
      </c>
      <c r="B20" s="4" t="s">
        <v>18</v>
      </c>
      <c r="C20" s="1">
        <v>12666</v>
      </c>
      <c r="D20" s="1">
        <v>2314</v>
      </c>
      <c r="E20" s="3">
        <v>0.63656006914433882</v>
      </c>
      <c r="F20" s="3">
        <v>0.72731201382886779</v>
      </c>
      <c r="G20" s="2">
        <v>20.491789109766639</v>
      </c>
      <c r="H20" s="1">
        <v>10352</v>
      </c>
      <c r="I20" s="3">
        <v>0.87335780525502316</v>
      </c>
      <c r="J20" s="3">
        <v>0.91122488408037094</v>
      </c>
      <c r="K20" s="2">
        <v>9.7761785162287484</v>
      </c>
      <c r="L20" s="3">
        <v>0.18391287025150316</v>
      </c>
    </row>
    <row r="21" spans="1:12" x14ac:dyDescent="0.25">
      <c r="A21" s="4" t="s">
        <v>35</v>
      </c>
      <c r="B21" s="4" t="s">
        <v>18</v>
      </c>
      <c r="C21" s="1">
        <v>13765</v>
      </c>
      <c r="D21" s="1">
        <v>2483</v>
      </c>
      <c r="E21" s="3">
        <v>0.60249697946033021</v>
      </c>
      <c r="F21" s="3">
        <v>0.68586387434554974</v>
      </c>
      <c r="G21" s="2">
        <v>22.963753523962946</v>
      </c>
      <c r="H21" s="1">
        <v>11282</v>
      </c>
      <c r="I21" s="3">
        <v>0.86793121786917216</v>
      </c>
      <c r="J21" s="3">
        <v>0.90533593334515161</v>
      </c>
      <c r="K21" s="2">
        <v>10.241801099095905</v>
      </c>
      <c r="L21" s="3">
        <v>0.21947205899960187</v>
      </c>
    </row>
    <row r="22" spans="1:12" s="9" customFormat="1" x14ac:dyDescent="0.25">
      <c r="A22" s="9" t="s">
        <v>37</v>
      </c>
      <c r="C22" s="12">
        <f>SUM(C4:C21)</f>
        <v>195014</v>
      </c>
      <c r="F22" s="10">
        <f>AVERAGE(F4:F21)</f>
        <v>0.73193825851858951</v>
      </c>
      <c r="J22" s="10">
        <f>AVERAGE(J4:J21)</f>
        <v>0.90703864205770779</v>
      </c>
      <c r="L22" s="11">
        <f>AVERAGE(L4:L21)</f>
        <v>0.17510038353911825</v>
      </c>
    </row>
  </sheetData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0ECA1FC7331409EB30C3C53FBEE34" ma:contentTypeVersion="12" ma:contentTypeDescription="Create a new document." ma:contentTypeScope="" ma:versionID="4d097641464a6b7316b136618176b6b2">
  <xsd:schema xmlns:xsd="http://www.w3.org/2001/XMLSchema" xmlns:xs="http://www.w3.org/2001/XMLSchema" xmlns:p="http://schemas.microsoft.com/office/2006/metadata/properties" xmlns:ns2="84f5dda9-2c56-41fc-8c21-670f4bd35a1c" xmlns:ns3="225bc58e-5a6b-4f6f-8d27-0135c69c7624" targetNamespace="http://schemas.microsoft.com/office/2006/metadata/properties" ma:root="true" ma:fieldsID="e3091a91872c73e910d0f34c4adaf0db" ns2:_="" ns3:_="">
    <xsd:import namespace="84f5dda9-2c56-41fc-8c21-670f4bd35a1c"/>
    <xsd:import namespace="225bc58e-5a6b-4f6f-8d27-0135c69c7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5dda9-2c56-41fc-8c21-670f4bd35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bc58e-5a6b-4f6f-8d27-0135c69c7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960E5A-99F3-4827-AFBA-0CB868E799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f5dda9-2c56-41fc-8c21-670f4bd35a1c"/>
    <ds:schemaRef ds:uri="225bc58e-5a6b-4f6f-8d27-0135c69c7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672CF-4247-42CE-B8C6-B8199599BE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CA326-9042-462C-9650-4B88E6B44A53}">
  <ds:schemaRefs>
    <ds:schemaRef ds:uri="http://purl.org/dc/dcmitype/"/>
    <ds:schemaRef ds:uri="http://schemas.microsoft.com/office/infopath/2007/PartnerControls"/>
    <ds:schemaRef ds:uri="84f5dda9-2c56-41fc-8c21-670f4bd35a1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25bc58e-5a6b-4f6f-8d27-0135c69c762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Completed Appointments - Faci..</vt:lpstr>
      <vt:lpstr>Mental health</vt:lpstr>
      <vt:lpstr>Primary Care</vt:lpstr>
      <vt:lpstr>Specialty Care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Kevin Schmidt</cp:lastModifiedBy>
  <cp:revision/>
  <dcterms:created xsi:type="dcterms:W3CDTF">2021-07-02T19:17:27Z</dcterms:created>
  <dcterms:modified xsi:type="dcterms:W3CDTF">2021-09-29T19:23:14Z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0x01010054E0ECA1FC7331409EB30C3C53FBEE34</vt:lpwstr>
  </property>
</Properties>
</file>